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85" yWindow="105" windowWidth="5115" windowHeight="5715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<sst xmlns="http://schemas.openxmlformats.org/spreadsheetml/2006/main" count="70" uniqueCount="25">
  <si>
    <t>Totale</t>
  </si>
  <si>
    <t>Imperia</t>
  </si>
  <si>
    <t>Savona</t>
  </si>
  <si>
    <t>Genova</t>
  </si>
  <si>
    <t>La Spezia</t>
  </si>
  <si>
    <t>LIGURIA</t>
  </si>
  <si>
    <t>ITALIA</t>
  </si>
  <si>
    <t>Istituti</t>
  </si>
  <si>
    <t>Visitatori</t>
  </si>
  <si>
    <t>con ingresso a pagamento</t>
  </si>
  <si>
    <t xml:space="preserve">con ingresso gratuito  </t>
  </si>
  <si>
    <t>degli istituti con ingresso a pagamento</t>
  </si>
  <si>
    <t>degli istituti con ingresso gratuito</t>
  </si>
  <si>
    <t>Paganti</t>
  </si>
  <si>
    <t>Non paganti</t>
  </si>
  <si>
    <t>MUSEI E GALLERIE</t>
  </si>
  <si>
    <t>MONUMENTI E SCAVI</t>
  </si>
  <si>
    <t>-</t>
  </si>
  <si>
    <t xml:space="preserve"> - </t>
  </si>
  <si>
    <t>2001 - DATI PROVINCIALI</t>
  </si>
  <si>
    <t>Introiti
in eurolire</t>
  </si>
  <si>
    <r>
      <t>Fonte</t>
    </r>
    <r>
      <rPr>
        <sz val="7"/>
        <rFont val="Arial"/>
        <family val="2"/>
      </rPr>
      <t>: ISTAT</t>
    </r>
  </si>
  <si>
    <t xml:space="preserve">ANNI
PROVINCE                        </t>
  </si>
  <si>
    <t xml:space="preserve">Tavola 22.1.1  Istituti statali d'antichità e d'arte, visitatori per modalità d'ingresso e introiti, per tipo di istituto e provincia - 
               </t>
  </si>
  <si>
    <r>
      <t xml:space="preserve">                           Anno 2001 </t>
    </r>
    <r>
      <rPr>
        <i/>
        <sz val="9"/>
        <rFont val="Arial"/>
        <family val="2"/>
      </rPr>
      <t>(valori in eurolire)</t>
    </r>
  </si>
</sst>
</file>

<file path=xl/styles.xml><?xml version="1.0" encoding="utf-8"?>
<styleSheet xmlns="http://schemas.openxmlformats.org/spreadsheetml/2006/main">
  <numFmts count="3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;[Red]#,##0"/>
    <numFmt numFmtId="185" formatCode="General_)"/>
    <numFmt numFmtId="186" formatCode="0;[Red]0"/>
    <numFmt numFmtId="187" formatCode="_-* #,##0_-;\-* #,##0_-;_-* &quot;-&quot;??_-;_-@_-"/>
  </numFmts>
  <fonts count="1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color indexed="8"/>
      <name val="MS Sans Serif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184" fontId="3" fillId="0" borderId="0" xfId="17" applyNumberFormat="1" applyFont="1" applyBorder="1" applyAlignment="1" applyProtection="1">
      <alignment horizontal="center" vertical="center"/>
      <protection/>
    </xf>
    <xf numFmtId="185" fontId="7" fillId="0" borderId="0" xfId="18" applyFont="1" applyBorder="1" applyAlignment="1">
      <alignment/>
    </xf>
    <xf numFmtId="184" fontId="3" fillId="0" borderId="0" xfId="17" applyNumberFormat="1" applyFont="1" applyBorder="1" applyAlignment="1" applyProtection="1">
      <alignment horizontal="left" vertical="center" wrapText="1"/>
      <protection/>
    </xf>
    <xf numFmtId="184" fontId="3" fillId="0" borderId="0" xfId="17" applyNumberFormat="1" applyFont="1" applyBorder="1" applyAlignment="1" applyProtection="1">
      <alignment horizontal="right" vertical="top" wrapText="1"/>
      <protection/>
    </xf>
    <xf numFmtId="184" fontId="3" fillId="0" borderId="0" xfId="17" applyNumberFormat="1" applyFont="1" applyBorder="1" applyAlignment="1" applyProtection="1">
      <alignment horizontal="right" wrapText="1"/>
      <protection/>
    </xf>
    <xf numFmtId="185" fontId="7" fillId="0" borderId="0" xfId="18" applyFont="1" applyBorder="1" applyAlignment="1">
      <alignment horizontal="right"/>
    </xf>
    <xf numFmtId="184" fontId="3" fillId="0" borderId="1" xfId="17" applyNumberFormat="1" applyFont="1" applyBorder="1" applyAlignment="1" applyProtection="1">
      <alignment horizontal="right" vertical="top" wrapText="1"/>
      <protection/>
    </xf>
    <xf numFmtId="184" fontId="3" fillId="0" borderId="1" xfId="17" applyNumberFormat="1" applyFont="1" applyBorder="1" applyAlignment="1">
      <alignment horizontal="right" vertical="top"/>
    </xf>
    <xf numFmtId="184" fontId="3" fillId="0" borderId="1" xfId="17" applyNumberFormat="1" applyFont="1" applyBorder="1" applyAlignment="1" applyProtection="1">
      <alignment horizontal="right"/>
      <protection/>
    </xf>
    <xf numFmtId="41" fontId="7" fillId="0" borderId="0" xfId="16" applyFont="1" applyBorder="1" applyAlignment="1">
      <alignment/>
    </xf>
    <xf numFmtId="184" fontId="3" fillId="0" borderId="0" xfId="17" applyNumberFormat="1" applyFont="1" applyBorder="1" applyAlignment="1">
      <alignment horizontal="right" vertical="top"/>
    </xf>
    <xf numFmtId="184" fontId="3" fillId="0" borderId="0" xfId="17" applyNumberFormat="1" applyFont="1" applyBorder="1" applyAlignment="1" applyProtection="1">
      <alignment horizontal="right"/>
      <protection/>
    </xf>
    <xf numFmtId="184" fontId="3" fillId="0" borderId="0" xfId="17" applyNumberFormat="1" applyFont="1" applyBorder="1" applyAlignment="1" applyProtection="1">
      <alignment horizontal="left" vertical="center"/>
      <protection/>
    </xf>
    <xf numFmtId="4" fontId="0" fillId="0" borderId="0" xfId="0" applyNumberFormat="1" applyAlignment="1">
      <alignment/>
    </xf>
    <xf numFmtId="4" fontId="3" fillId="0" borderId="0" xfId="17" applyNumberFormat="1" applyFont="1" applyBorder="1" applyAlignment="1" applyProtection="1">
      <alignment horizontal="center" vertical="top" wrapText="1"/>
      <protection/>
    </xf>
    <xf numFmtId="3" fontId="3" fillId="0" borderId="0" xfId="0" applyNumberFormat="1" applyFont="1" applyFill="1" applyBorder="1" applyAlignment="1">
      <alignment horizontal="right"/>
    </xf>
    <xf numFmtId="187" fontId="5" fillId="0" borderId="0" xfId="0" applyNumberFormat="1" applyFont="1" applyAlignment="1">
      <alignment/>
    </xf>
    <xf numFmtId="0" fontId="6" fillId="0" borderId="0" xfId="0" applyFont="1" applyAlignment="1">
      <alignment/>
    </xf>
    <xf numFmtId="41" fontId="4" fillId="0" borderId="0" xfId="16" applyFont="1" applyBorder="1" applyAlignment="1">
      <alignment horizontal="right"/>
    </xf>
    <xf numFmtId="4" fontId="4" fillId="0" borderId="0" xfId="16" applyNumberFormat="1" applyFont="1" applyBorder="1" applyAlignment="1">
      <alignment horizontal="right"/>
    </xf>
    <xf numFmtId="41" fontId="10" fillId="0" borderId="0" xfId="16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 vertical="top"/>
    </xf>
    <xf numFmtId="41" fontId="4" fillId="0" borderId="1" xfId="16" applyFont="1" applyBorder="1" applyAlignment="1">
      <alignment horizontal="right"/>
    </xf>
    <xf numFmtId="184" fontId="10" fillId="0" borderId="0" xfId="16" applyNumberFormat="1" applyFont="1" applyFill="1" applyBorder="1" applyAlignment="1">
      <alignment horizontal="right" wrapText="1"/>
    </xf>
    <xf numFmtId="41" fontId="3" fillId="0" borderId="0" xfId="16" applyFont="1" applyBorder="1" applyAlignment="1">
      <alignment horizontal="right"/>
    </xf>
    <xf numFmtId="3" fontId="10" fillId="0" borderId="0" xfId="16" applyNumberFormat="1" applyFont="1" applyFill="1" applyBorder="1" applyAlignment="1">
      <alignment horizontal="right" wrapText="1"/>
    </xf>
    <xf numFmtId="3" fontId="3" fillId="0" borderId="0" xfId="16" applyNumberFormat="1" applyFont="1" applyBorder="1" applyAlignment="1">
      <alignment horizontal="right"/>
    </xf>
    <xf numFmtId="3" fontId="4" fillId="0" borderId="0" xfId="16" applyNumberFormat="1" applyFont="1" applyBorder="1" applyAlignment="1">
      <alignment horizontal="right"/>
    </xf>
    <xf numFmtId="3" fontId="3" fillId="0" borderId="0" xfId="16" applyNumberFormat="1" applyFont="1" applyAlignment="1">
      <alignment horizontal="right"/>
    </xf>
    <xf numFmtId="4" fontId="0" fillId="0" borderId="0" xfId="0" applyNumberFormat="1" applyAlignment="1">
      <alignment horizontal="right"/>
    </xf>
    <xf numFmtId="3" fontId="10" fillId="0" borderId="0" xfId="16" applyNumberFormat="1" applyFont="1" applyFill="1" applyBorder="1" applyAlignment="1">
      <alignment horizontal="right" wrapText="1"/>
    </xf>
    <xf numFmtId="3" fontId="3" fillId="0" borderId="0" xfId="16" applyNumberFormat="1" applyFont="1" applyFill="1" applyBorder="1" applyAlignment="1">
      <alignment horizontal="right"/>
    </xf>
    <xf numFmtId="41" fontId="3" fillId="0" borderId="0" xfId="16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86" fontId="3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9" fillId="0" borderId="0" xfId="16" applyNumberFormat="1" applyFont="1" applyFill="1" applyBorder="1" applyAlignment="1">
      <alignment horizontal="right" wrapText="1"/>
    </xf>
    <xf numFmtId="3" fontId="9" fillId="0" borderId="1" xfId="16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3" fontId="3" fillId="0" borderId="0" xfId="15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15" applyNumberFormat="1" applyFont="1" applyBorder="1" applyAlignment="1">
      <alignment horizontal="right"/>
    </xf>
    <xf numFmtId="3" fontId="4" fillId="0" borderId="1" xfId="16" applyNumberFormat="1" applyFont="1" applyBorder="1" applyAlignment="1">
      <alignment horizontal="right"/>
    </xf>
    <xf numFmtId="184" fontId="3" fillId="0" borderId="0" xfId="17" applyNumberFormat="1" applyFont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>
      <alignment vertical="top"/>
    </xf>
    <xf numFmtId="0" fontId="2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3" fillId="0" borderId="0" xfId="17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184" fontId="3" fillId="0" borderId="2" xfId="17" applyNumberFormat="1" applyFont="1" applyBorder="1" applyAlignment="1" applyProtection="1">
      <alignment horizontal="center" vertical="top" wrapText="1"/>
      <protection/>
    </xf>
    <xf numFmtId="184" fontId="3" fillId="0" borderId="3" xfId="17" applyNumberFormat="1" applyFont="1" applyBorder="1" applyAlignment="1" applyProtection="1">
      <alignment horizontal="right" vertical="top" wrapText="1"/>
      <protection/>
    </xf>
    <xf numFmtId="184" fontId="3" fillId="0" borderId="1" xfId="17" applyNumberFormat="1" applyFont="1" applyBorder="1" applyAlignment="1" applyProtection="1">
      <alignment horizontal="right" vertical="top" wrapText="1"/>
      <protection/>
    </xf>
    <xf numFmtId="184" fontId="3" fillId="0" borderId="0" xfId="17" applyNumberFormat="1" applyFont="1" applyBorder="1" applyAlignment="1" applyProtection="1">
      <alignment horizontal="left" vertical="center" wrapText="1"/>
      <protection/>
    </xf>
    <xf numFmtId="184" fontId="3" fillId="0" borderId="1" xfId="17" applyNumberFormat="1" applyFont="1" applyBorder="1" applyAlignment="1" applyProtection="1">
      <alignment horizontal="left" vertical="center" wrapText="1"/>
      <protection/>
    </xf>
    <xf numFmtId="184" fontId="3" fillId="0" borderId="1" xfId="17" applyNumberFormat="1" applyFont="1" applyBorder="1" applyAlignment="1" applyProtection="1">
      <alignment horizontal="center" vertical="center"/>
      <protection/>
    </xf>
    <xf numFmtId="184" fontId="3" fillId="0" borderId="1" xfId="17" applyNumberFormat="1" applyFont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Normale_Tavola 4" xfId="17"/>
    <cellStyle name="Normale_Tavola 5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A3" sqref="A3"/>
    </sheetView>
  </sheetViews>
  <sheetFormatPr defaultColWidth="9.140625" defaultRowHeight="12.75"/>
  <cols>
    <col min="3" max="3" width="8.28125" style="0" customWidth="1"/>
    <col min="4" max="4" width="8.8515625" style="0" customWidth="1"/>
    <col min="5" max="5" width="1.7109375" style="0" customWidth="1"/>
    <col min="6" max="6" width="9.00390625" style="0" bestFit="1" customWidth="1"/>
    <col min="8" max="8" width="9.8515625" style="0" bestFit="1" customWidth="1"/>
    <col min="10" max="10" width="9.8515625" style="0" bestFit="1" customWidth="1"/>
    <col min="11" max="11" width="1.7109375" style="0" customWidth="1"/>
    <col min="12" max="12" width="10.8515625" style="0" bestFit="1" customWidth="1"/>
    <col min="13" max="13" width="12.7109375" style="0" bestFit="1" customWidth="1"/>
  </cols>
  <sheetData>
    <row r="1" spans="1:12" s="1" customFormat="1" ht="12" customHeight="1">
      <c r="A1" s="59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s="1" customFormat="1" ht="12" customHeight="1">
      <c r="A2" s="27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1" customFormat="1" ht="12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6" customFormat="1" ht="15" customHeight="1">
      <c r="A4" s="64" t="s">
        <v>22</v>
      </c>
      <c r="B4" s="66" t="s">
        <v>7</v>
      </c>
      <c r="C4" s="66"/>
      <c r="D4" s="66"/>
      <c r="E4" s="5"/>
      <c r="F4" s="67" t="s">
        <v>8</v>
      </c>
      <c r="G4" s="67"/>
      <c r="H4" s="67"/>
      <c r="I4" s="67"/>
      <c r="J4" s="67"/>
      <c r="K4" s="50"/>
      <c r="L4" s="56" t="s">
        <v>20</v>
      </c>
    </row>
    <row r="5" spans="1:13" s="6" customFormat="1" ht="22.5" customHeight="1">
      <c r="A5" s="64"/>
      <c r="B5" s="62" t="s">
        <v>9</v>
      </c>
      <c r="C5" s="62" t="s">
        <v>10</v>
      </c>
      <c r="D5" s="62" t="s">
        <v>0</v>
      </c>
      <c r="E5" s="8"/>
      <c r="F5" s="61" t="s">
        <v>11</v>
      </c>
      <c r="G5" s="61"/>
      <c r="H5" s="61"/>
      <c r="I5" s="62" t="s">
        <v>12</v>
      </c>
      <c r="J5" s="62" t="s">
        <v>0</v>
      </c>
      <c r="K5" s="9"/>
      <c r="L5" s="57"/>
      <c r="M5" s="10"/>
    </row>
    <row r="6" spans="1:15" s="6" customFormat="1" ht="22.5" customHeight="1">
      <c r="A6" s="65"/>
      <c r="B6" s="63"/>
      <c r="C6" s="63"/>
      <c r="D6" s="63"/>
      <c r="E6" s="11"/>
      <c r="F6" s="12" t="s">
        <v>13</v>
      </c>
      <c r="G6" s="12" t="s">
        <v>14</v>
      </c>
      <c r="H6" s="12" t="s">
        <v>0</v>
      </c>
      <c r="I6" s="63"/>
      <c r="J6" s="63"/>
      <c r="K6" s="13"/>
      <c r="L6" s="58"/>
      <c r="M6" s="10"/>
      <c r="O6" s="14"/>
    </row>
    <row r="7" spans="1:15" s="6" customFormat="1" ht="9" customHeight="1">
      <c r="A7" s="7"/>
      <c r="B7" s="8"/>
      <c r="C7" s="8"/>
      <c r="D7" s="8"/>
      <c r="E7" s="8"/>
      <c r="F7" s="15"/>
      <c r="G7" s="15"/>
      <c r="H7" s="15"/>
      <c r="I7" s="8"/>
      <c r="J7" s="8"/>
      <c r="K7" s="16"/>
      <c r="L7" s="19"/>
      <c r="M7" s="10"/>
      <c r="O7" s="14"/>
    </row>
    <row r="8" spans="1:15" s="6" customFormat="1" ht="18.75" customHeight="1">
      <c r="A8" s="17" t="s">
        <v>15</v>
      </c>
      <c r="B8" s="8"/>
      <c r="C8" s="8"/>
      <c r="D8" s="8"/>
      <c r="E8" s="8"/>
      <c r="F8" s="15"/>
      <c r="G8" s="15"/>
      <c r="H8" s="15"/>
      <c r="I8" s="8"/>
      <c r="J8" s="8"/>
      <c r="K8" s="16"/>
      <c r="L8" s="19"/>
      <c r="M8" s="10"/>
      <c r="O8" s="14"/>
    </row>
    <row r="9" spans="1:12" ht="18.75" customHeight="1">
      <c r="A9" s="2">
        <v>1998</v>
      </c>
      <c r="B9" s="31">
        <v>3</v>
      </c>
      <c r="C9" s="31">
        <v>1</v>
      </c>
      <c r="D9" s="31">
        <v>4</v>
      </c>
      <c r="E9" s="31"/>
      <c r="F9" s="31">
        <v>25883</v>
      </c>
      <c r="G9" s="31">
        <v>37831</v>
      </c>
      <c r="H9" s="31">
        <v>63714</v>
      </c>
      <c r="I9" s="31">
        <v>3520</v>
      </c>
      <c r="J9" s="31">
        <v>67234</v>
      </c>
      <c r="K9" s="29"/>
      <c r="L9" s="31">
        <f>138004/1.93627</f>
        <v>71273.1179019455</v>
      </c>
    </row>
    <row r="10" spans="1:12" ht="18.75" customHeight="1">
      <c r="A10" s="2">
        <v>1999</v>
      </c>
      <c r="B10" s="36">
        <v>3</v>
      </c>
      <c r="C10" s="36">
        <v>1</v>
      </c>
      <c r="D10" s="37">
        <v>4</v>
      </c>
      <c r="E10" s="37"/>
      <c r="F10" s="36">
        <v>22068</v>
      </c>
      <c r="G10" s="36">
        <v>33634</v>
      </c>
      <c r="H10" s="37">
        <v>55702</v>
      </c>
      <c r="I10" s="31">
        <v>2733</v>
      </c>
      <c r="J10" s="37">
        <v>58435</v>
      </c>
      <c r="K10" s="38"/>
      <c r="L10" s="31">
        <f>114646/1.93627</f>
        <v>59209.71765301327</v>
      </c>
    </row>
    <row r="11" spans="1:12" ht="18.75" customHeight="1">
      <c r="A11" s="2">
        <v>2000</v>
      </c>
      <c r="B11" s="32">
        <v>3</v>
      </c>
      <c r="C11" s="32">
        <v>1</v>
      </c>
      <c r="D11" s="32">
        <v>4</v>
      </c>
      <c r="E11" s="32"/>
      <c r="F11" s="32">
        <v>24190</v>
      </c>
      <c r="G11" s="32">
        <v>33716</v>
      </c>
      <c r="H11" s="32">
        <v>57906</v>
      </c>
      <c r="I11" s="32">
        <v>1491</v>
      </c>
      <c r="J11" s="32">
        <v>59397</v>
      </c>
      <c r="K11" s="30"/>
      <c r="L11" s="32">
        <f>132510/1.93627</f>
        <v>68435.70369834786</v>
      </c>
    </row>
    <row r="12" spans="1:12" ht="18.75" customHeight="1">
      <c r="A12" s="53" t="s">
        <v>19</v>
      </c>
      <c r="B12" s="54"/>
      <c r="C12" s="54"/>
      <c r="D12" s="54"/>
      <c r="E12" s="54"/>
      <c r="F12" s="54"/>
      <c r="G12" s="54"/>
      <c r="H12" s="54"/>
      <c r="I12" s="54"/>
      <c r="J12" s="55"/>
      <c r="K12" s="55"/>
      <c r="L12" s="55"/>
    </row>
    <row r="13" spans="1:12" ht="18.75" customHeight="1">
      <c r="A13" s="2" t="s">
        <v>1</v>
      </c>
      <c r="B13" s="31">
        <v>1</v>
      </c>
      <c r="C13" s="31" t="s">
        <v>17</v>
      </c>
      <c r="D13" s="31">
        <v>1</v>
      </c>
      <c r="E13" s="31"/>
      <c r="F13" s="31">
        <v>3180</v>
      </c>
      <c r="G13" s="31">
        <v>6041</v>
      </c>
      <c r="H13" s="31">
        <v>9221</v>
      </c>
      <c r="I13" s="31" t="s">
        <v>18</v>
      </c>
      <c r="J13" s="31">
        <v>9221</v>
      </c>
      <c r="K13" s="25"/>
      <c r="L13" s="46">
        <f>12252/1.93627</f>
        <v>6327.629927644389</v>
      </c>
    </row>
    <row r="14" spans="1:12" ht="18.75" customHeight="1">
      <c r="A14" s="2" t="s">
        <v>2</v>
      </c>
      <c r="B14" s="20" t="s">
        <v>17</v>
      </c>
      <c r="C14" s="20" t="s">
        <v>17</v>
      </c>
      <c r="D14" s="20" t="s">
        <v>17</v>
      </c>
      <c r="E14" s="20"/>
      <c r="F14" s="20" t="s">
        <v>17</v>
      </c>
      <c r="G14" s="20" t="s">
        <v>17</v>
      </c>
      <c r="H14" s="20" t="s">
        <v>17</v>
      </c>
      <c r="I14" s="20" t="s">
        <v>17</v>
      </c>
      <c r="J14" s="20" t="s">
        <v>17</v>
      </c>
      <c r="K14" s="39"/>
      <c r="L14" s="47" t="s">
        <v>17</v>
      </c>
    </row>
    <row r="15" spans="1:12" ht="18.75" customHeight="1">
      <c r="A15" s="2" t="s">
        <v>3</v>
      </c>
      <c r="B15" s="31">
        <v>1</v>
      </c>
      <c r="C15" s="31">
        <v>1</v>
      </c>
      <c r="D15" s="31">
        <v>2</v>
      </c>
      <c r="E15" s="31"/>
      <c r="F15" s="31">
        <v>6754</v>
      </c>
      <c r="G15" s="31">
        <v>11233</v>
      </c>
      <c r="H15" s="31">
        <v>17987</v>
      </c>
      <c r="I15" s="31">
        <v>3223</v>
      </c>
      <c r="J15" s="31">
        <v>21210</v>
      </c>
      <c r="K15" s="25"/>
      <c r="L15" s="46">
        <f>48190/1.93627</f>
        <v>24888.057967122353</v>
      </c>
    </row>
    <row r="16" spans="1:12" ht="18.75" customHeight="1">
      <c r="A16" s="2" t="s">
        <v>4</v>
      </c>
      <c r="B16" s="31">
        <v>1</v>
      </c>
      <c r="C16" s="31" t="s">
        <v>17</v>
      </c>
      <c r="D16" s="31">
        <v>1</v>
      </c>
      <c r="E16" s="31"/>
      <c r="F16" s="31">
        <v>8375</v>
      </c>
      <c r="G16" s="31">
        <v>11107</v>
      </c>
      <c r="H16" s="31">
        <v>19482</v>
      </c>
      <c r="I16" s="31" t="s">
        <v>18</v>
      </c>
      <c r="J16" s="31">
        <v>19482</v>
      </c>
      <c r="K16" s="25"/>
      <c r="L16" s="46">
        <f>32910/1.93627</f>
        <v>16996.596549035</v>
      </c>
    </row>
    <row r="17" spans="1:13" s="4" customFormat="1" ht="18.75" customHeight="1">
      <c r="A17" s="44" t="s">
        <v>5</v>
      </c>
      <c r="B17" s="33">
        <v>3</v>
      </c>
      <c r="C17" s="33">
        <v>1</v>
      </c>
      <c r="D17" s="33">
        <v>4</v>
      </c>
      <c r="E17" s="33"/>
      <c r="F17" s="33">
        <v>18309</v>
      </c>
      <c r="G17" s="33">
        <v>28381</v>
      </c>
      <c r="H17" s="33">
        <v>46690</v>
      </c>
      <c r="I17" s="33">
        <v>3223</v>
      </c>
      <c r="J17" s="33">
        <v>49913</v>
      </c>
      <c r="K17" s="23"/>
      <c r="L17" s="48">
        <f>93352/1.93627</f>
        <v>48212.28444380174</v>
      </c>
      <c r="M17" s="21"/>
    </row>
    <row r="18" spans="1:12" s="4" customFormat="1" ht="18.75" customHeight="1">
      <c r="A18" s="44" t="s">
        <v>6</v>
      </c>
      <c r="B18" s="33">
        <v>140</v>
      </c>
      <c r="C18" s="33">
        <v>48</v>
      </c>
      <c r="D18" s="33">
        <v>188</v>
      </c>
      <c r="E18" s="33"/>
      <c r="F18" s="33">
        <v>6530960</v>
      </c>
      <c r="G18" s="33">
        <v>3652750</v>
      </c>
      <c r="H18" s="33">
        <v>10183710</v>
      </c>
      <c r="I18" s="33">
        <v>346139</v>
      </c>
      <c r="J18" s="33">
        <v>10529849</v>
      </c>
      <c r="K18" s="23"/>
      <c r="L18" s="33">
        <f>64147531/1.93627</f>
        <v>33129434.94450671</v>
      </c>
    </row>
    <row r="19" spans="1:12" s="4" customFormat="1" ht="9" customHeight="1">
      <c r="A19" s="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</row>
    <row r="20" spans="1:15" s="6" customFormat="1" ht="18.75" customHeight="1">
      <c r="A20" s="17" t="s">
        <v>16</v>
      </c>
      <c r="B20" s="8"/>
      <c r="C20" s="8"/>
      <c r="D20" s="8"/>
      <c r="E20" s="8"/>
      <c r="F20" s="15"/>
      <c r="G20" s="15"/>
      <c r="H20" s="15"/>
      <c r="I20" s="8"/>
      <c r="J20" s="8"/>
      <c r="K20" s="16"/>
      <c r="L20" s="19"/>
      <c r="M20" s="10"/>
      <c r="O20" s="14"/>
    </row>
    <row r="21" spans="1:12" ht="18.75" customHeight="1">
      <c r="A21" s="2">
        <v>1998</v>
      </c>
      <c r="B21" s="34">
        <v>1</v>
      </c>
      <c r="C21" s="34">
        <v>2</v>
      </c>
      <c r="D21" s="34">
        <v>3</v>
      </c>
      <c r="E21" s="34"/>
      <c r="F21" s="34">
        <v>9617</v>
      </c>
      <c r="G21" s="34">
        <v>15717</v>
      </c>
      <c r="H21" s="34">
        <v>25334</v>
      </c>
      <c r="I21" s="34">
        <v>4349</v>
      </c>
      <c r="J21" s="34">
        <f>25334+4349</f>
        <v>29683</v>
      </c>
      <c r="K21" s="40"/>
      <c r="L21" s="34">
        <f>76936/1.93627</f>
        <v>39734.12798834874</v>
      </c>
    </row>
    <row r="22" spans="1:12" ht="18.75" customHeight="1">
      <c r="A22" s="2">
        <v>1999</v>
      </c>
      <c r="B22" s="31">
        <v>1</v>
      </c>
      <c r="C22" s="31">
        <v>2</v>
      </c>
      <c r="D22" s="31">
        <v>3</v>
      </c>
      <c r="E22" s="31"/>
      <c r="F22" s="31">
        <v>11757</v>
      </c>
      <c r="G22" s="31">
        <v>17318</v>
      </c>
      <c r="H22" s="31">
        <v>29075</v>
      </c>
      <c r="I22" s="31">
        <v>4363</v>
      </c>
      <c r="J22" s="31">
        <v>33438</v>
      </c>
      <c r="K22" s="41"/>
      <c r="L22" s="31">
        <f>87631/1.93627</f>
        <v>45257.63452411079</v>
      </c>
    </row>
    <row r="23" spans="1:12" ht="18.75" customHeight="1">
      <c r="A23" s="2">
        <v>2000</v>
      </c>
      <c r="B23" s="31">
        <v>1</v>
      </c>
      <c r="C23" s="31">
        <v>2</v>
      </c>
      <c r="D23" s="31">
        <v>3</v>
      </c>
      <c r="E23" s="31"/>
      <c r="F23" s="31">
        <v>16624</v>
      </c>
      <c r="G23" s="31">
        <v>20300</v>
      </c>
      <c r="H23" s="31">
        <v>36924</v>
      </c>
      <c r="I23" s="31">
        <v>3626</v>
      </c>
      <c r="J23" s="31">
        <v>40550</v>
      </c>
      <c r="K23" s="30">
        <v>96322000</v>
      </c>
      <c r="L23" s="37">
        <f>96322/1.93627</f>
        <v>49746.16143409752</v>
      </c>
    </row>
    <row r="24" spans="1:12" ht="18.75" customHeight="1">
      <c r="A24" s="53" t="s">
        <v>19</v>
      </c>
      <c r="B24" s="54"/>
      <c r="C24" s="54"/>
      <c r="D24" s="54"/>
      <c r="E24" s="54"/>
      <c r="F24" s="54"/>
      <c r="G24" s="54"/>
      <c r="H24" s="54"/>
      <c r="I24" s="54"/>
      <c r="J24" s="55"/>
      <c r="K24" s="55"/>
      <c r="L24" s="55"/>
    </row>
    <row r="25" spans="1:12" ht="18.75" customHeight="1">
      <c r="A25" s="2" t="s">
        <v>1</v>
      </c>
      <c r="B25" s="20" t="s">
        <v>17</v>
      </c>
      <c r="C25" s="20" t="s">
        <v>17</v>
      </c>
      <c r="D25" s="20" t="s">
        <v>17</v>
      </c>
      <c r="E25" s="20"/>
      <c r="F25" s="20" t="s">
        <v>17</v>
      </c>
      <c r="G25" s="20" t="s">
        <v>17</v>
      </c>
      <c r="H25" s="20" t="s">
        <v>17</v>
      </c>
      <c r="I25" s="20" t="s">
        <v>17</v>
      </c>
      <c r="J25" s="20" t="s">
        <v>17</v>
      </c>
      <c r="K25" s="39"/>
      <c r="L25" s="47" t="s">
        <v>17</v>
      </c>
    </row>
    <row r="26" spans="1:12" ht="18.75" customHeight="1">
      <c r="A26" s="2" t="s">
        <v>2</v>
      </c>
      <c r="B26" s="20" t="s">
        <v>17</v>
      </c>
      <c r="C26" s="20" t="s">
        <v>17</v>
      </c>
      <c r="D26" s="20" t="s">
        <v>17</v>
      </c>
      <c r="E26" s="20"/>
      <c r="F26" s="20" t="s">
        <v>17</v>
      </c>
      <c r="G26" s="20" t="s">
        <v>17</v>
      </c>
      <c r="H26" s="20" t="s">
        <v>17</v>
      </c>
      <c r="I26" s="20" t="s">
        <v>17</v>
      </c>
      <c r="J26" s="20" t="s">
        <v>17</v>
      </c>
      <c r="K26" s="39"/>
      <c r="L26" s="47" t="s">
        <v>17</v>
      </c>
    </row>
    <row r="27" spans="1:12" ht="18.75" customHeight="1">
      <c r="A27" s="2" t="s">
        <v>3</v>
      </c>
      <c r="B27" s="31">
        <v>1</v>
      </c>
      <c r="C27" s="31" t="s">
        <v>17</v>
      </c>
      <c r="D27" s="31">
        <v>1</v>
      </c>
      <c r="E27" s="31"/>
      <c r="F27" s="31">
        <v>10305</v>
      </c>
      <c r="G27" s="31">
        <v>16684</v>
      </c>
      <c r="H27" s="31">
        <v>26989</v>
      </c>
      <c r="I27" s="31" t="s">
        <v>18</v>
      </c>
      <c r="J27" s="31">
        <v>26989</v>
      </c>
      <c r="K27" s="30"/>
      <c r="L27" s="32">
        <f>73045/1.93627</f>
        <v>37724.59419399154</v>
      </c>
    </row>
    <row r="28" spans="1:12" ht="18.75" customHeight="1">
      <c r="A28" s="2" t="s">
        <v>4</v>
      </c>
      <c r="B28" s="31" t="s">
        <v>17</v>
      </c>
      <c r="C28" s="31">
        <v>2</v>
      </c>
      <c r="D28" s="31">
        <v>2</v>
      </c>
      <c r="E28" s="31"/>
      <c r="F28" s="31" t="s">
        <v>18</v>
      </c>
      <c r="G28" s="31" t="s">
        <v>18</v>
      </c>
      <c r="H28" s="31" t="s">
        <v>18</v>
      </c>
      <c r="I28" s="31">
        <v>3854</v>
      </c>
      <c r="J28" s="31">
        <v>3854</v>
      </c>
      <c r="K28" s="30"/>
      <c r="L28" s="32" t="s">
        <v>17</v>
      </c>
    </row>
    <row r="29" spans="1:12" s="4" customFormat="1" ht="18.75" customHeight="1">
      <c r="A29" s="44" t="s">
        <v>5</v>
      </c>
      <c r="B29" s="42">
        <f>SUM(B27:B28)</f>
        <v>1</v>
      </c>
      <c r="C29" s="42">
        <f>SUM(C28)</f>
        <v>2</v>
      </c>
      <c r="D29" s="42">
        <f>SUM(B29:C29)</f>
        <v>3</v>
      </c>
      <c r="E29" s="42"/>
      <c r="F29" s="42">
        <v>10305</v>
      </c>
      <c r="G29" s="42">
        <v>16684</v>
      </c>
      <c r="H29" s="42">
        <v>26989</v>
      </c>
      <c r="I29" s="42">
        <v>3854</v>
      </c>
      <c r="J29" s="42">
        <v>30843</v>
      </c>
      <c r="K29" s="23"/>
      <c r="L29" s="33">
        <f>SUM(L27:L28)</f>
        <v>37724.59419399154</v>
      </c>
    </row>
    <row r="30" spans="1:12" s="4" customFormat="1" ht="18.75" customHeight="1">
      <c r="A30" s="45" t="s">
        <v>6</v>
      </c>
      <c r="B30" s="43">
        <v>76</v>
      </c>
      <c r="C30" s="43">
        <v>122</v>
      </c>
      <c r="D30" s="43">
        <v>198</v>
      </c>
      <c r="E30" s="43"/>
      <c r="F30" s="43">
        <v>6660255</v>
      </c>
      <c r="G30" s="43">
        <v>3332805</v>
      </c>
      <c r="H30" s="43">
        <v>9993060</v>
      </c>
      <c r="I30" s="43">
        <v>5305482</v>
      </c>
      <c r="J30" s="43">
        <v>15298542</v>
      </c>
      <c r="K30" s="28"/>
      <c r="L30" s="49">
        <f>55242352/1.93627</f>
        <v>28530293.812329892</v>
      </c>
    </row>
    <row r="31" ht="9" customHeight="1">
      <c r="L31" s="35"/>
    </row>
    <row r="32" spans="1:13" ht="12" customHeight="1">
      <c r="A32" s="22" t="s">
        <v>21</v>
      </c>
      <c r="L32" s="35"/>
      <c r="M32" s="18"/>
    </row>
    <row r="33" ht="12.75">
      <c r="L33" s="18"/>
    </row>
  </sheetData>
  <mergeCells count="13">
    <mergeCell ref="B5:B6"/>
    <mergeCell ref="C5:C6"/>
    <mergeCell ref="D5:D6"/>
    <mergeCell ref="A12:L12"/>
    <mergeCell ref="A24:L24"/>
    <mergeCell ref="L4:L6"/>
    <mergeCell ref="A1:L1"/>
    <mergeCell ref="F5:H5"/>
    <mergeCell ref="I5:I6"/>
    <mergeCell ref="J5:J6"/>
    <mergeCell ref="A4:A6"/>
    <mergeCell ref="B4:D4"/>
    <mergeCell ref="F4:J4"/>
  </mergeCells>
  <printOptions/>
  <pageMargins left="0.3937007874015748" right="0.3937007874015748" top="0.984251968503937" bottom="0.984251968503937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2003-10-16T07:44:03Z</cp:lastPrinted>
  <dcterms:created xsi:type="dcterms:W3CDTF">1996-11-05T10:16:36Z</dcterms:created>
  <dcterms:modified xsi:type="dcterms:W3CDTF">2003-11-25T12:04:21Z</dcterms:modified>
  <cp:category/>
  <cp:version/>
  <cp:contentType/>
  <cp:contentStatus/>
</cp:coreProperties>
</file>