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880" windowHeight="10065" activeTab="0"/>
  </bookViews>
  <sheets>
    <sheet name="pres-regioni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<sst xmlns="http://schemas.openxmlformats.org/spreadsheetml/2006/main" count="34" uniqueCount="33">
  <si>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</si>
  <si>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</si>
  <si>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</si>
  <si>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</si>
  <si>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</si>
  <si>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</si>
  <si>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</si>
  <si>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</si>
  <si>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</si>
  <si>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</si>
  <si>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</si>
  <si>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</si>
  <si>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</si>
  <si>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</si>
  <si>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</si>
  <si>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</si>
  <si>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</si>
  <si>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</si>
  <si>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</si>
  <si>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</si>
  <si>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</si>
  <si>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</si>
  <si>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</si>
  <si>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</si>
  <si>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</si>
  <si>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</si>
  <si>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</si>
  <si>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</t>
    </r>
    <r>
      <rPr>
        <sz val="7"/>
        <rFont val="Arial"/>
        <family val="2"/>
      </rPr>
      <t>: ISTAT - Dati provvisori</t>
    </r>
  </si>
  <si>
    <t>TOTALE</t>
  </si>
  <si>
    <t>Tavola  15.14  Presenze italiani negli esercizi complessivi per regione di provenienza e provincia - Anno 2003</t>
  </si>
  <si>
    <t>ITALIA (a)</t>
  </si>
  <si>
    <t xml:space="preserve">(a)Il totale degli arrivi e delle presenze italiane ottenuto come somma dei flussi delle singole regioni di provenienza è inferiore al totale complessivo, poiché in alcuni                                                                   </t>
  </si>
  <si>
    <t xml:space="preserve">     casi solo una parte dei flussi è stata suddivisa per regione di provenienza.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</si>
</sst>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3" fontId="8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left"/>
    </xf>
    <xf numFmtId="0" fontId="8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2" xfId="0" applyFont="1" applyBorder="1" applyAlignment="1" quotePrefix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2.66015625" style="0" customWidth="1"/>
    <col min="2" max="4" width="9.83203125" style="0" customWidth="1"/>
    <col min="5" max="5" width="1.66796875" style="0" customWidth="1"/>
    <col min="6" max="10" width="9.83203125" style="0" customWidth="1"/>
    <col min="11" max="11" width="11.83203125" style="0" customWidth="1"/>
  </cols>
  <sheetData>
    <row r="2" spans="1:10" ht="12.75">
      <c r="A2" s="1" t="s">
        <v>29</v>
      </c>
      <c r="B2" s="2"/>
      <c r="C2" s="2"/>
      <c r="D2" s="2"/>
      <c r="E2" s="2"/>
      <c r="F2" s="2"/>
      <c r="G2" s="2"/>
      <c r="H2" s="2"/>
      <c r="I2" s="3"/>
      <c r="J2" s="2"/>
    </row>
    <row r="3" spans="1:11" s="7" customFormat="1" ht="12" customHeight="1">
      <c r="A3" s="5"/>
      <c r="B3" s="5"/>
      <c r="C3" s="5"/>
      <c r="D3" s="5"/>
      <c r="E3" s="5"/>
      <c r="F3" s="5"/>
      <c r="G3" s="5"/>
      <c r="H3" s="5"/>
      <c r="I3" s="6"/>
      <c r="J3" s="5"/>
      <c r="K3" s="15"/>
    </row>
    <row r="4" spans="1:10" s="7" customFormat="1" ht="12" customHeight="1">
      <c r="A4" s="8"/>
      <c r="B4" s="8"/>
      <c r="C4" s="8"/>
      <c r="D4" s="8"/>
      <c r="E4" s="8"/>
      <c r="F4" s="8"/>
      <c r="G4" s="8"/>
      <c r="H4" s="8"/>
      <c r="I4" s="9"/>
      <c r="J4" s="8"/>
    </row>
    <row r="5" spans="1:11" s="7" customFormat="1" ht="12" customHeight="1">
      <c r="A5" s="10" t="s">
        <v>0</v>
      </c>
      <c r="B5" s="11">
        <v>2000</v>
      </c>
      <c r="C5" s="11">
        <v>2001</v>
      </c>
      <c r="D5" s="11">
        <v>2002</v>
      </c>
      <c r="E5" s="10"/>
      <c r="F5" s="30">
        <v>2003</v>
      </c>
      <c r="G5" s="30"/>
      <c r="H5" s="30"/>
      <c r="I5" s="30"/>
      <c r="J5" s="30"/>
      <c r="K5" s="31"/>
    </row>
    <row r="6" spans="5:11" s="7" customFormat="1" ht="12" customHeight="1">
      <c r="E6" s="10"/>
      <c r="F6" s="11" t="s">
        <v>1</v>
      </c>
      <c r="G6" s="11" t="s">
        <v>2</v>
      </c>
      <c r="H6" s="11" t="s">
        <v>3</v>
      </c>
      <c r="I6" s="12" t="s">
        <v>4</v>
      </c>
      <c r="J6" s="13" t="s">
        <v>5</v>
      </c>
      <c r="K6" s="27" t="s">
        <v>30</v>
      </c>
    </row>
    <row r="7" spans="1:11" s="7" customFormat="1" ht="12" customHeight="1">
      <c r="A7" s="14"/>
      <c r="B7" s="14"/>
      <c r="C7" s="14"/>
      <c r="D7" s="15"/>
      <c r="E7" s="14"/>
      <c r="F7" s="14"/>
      <c r="G7" s="14"/>
      <c r="H7" s="14"/>
      <c r="I7" s="16"/>
      <c r="J7" s="14"/>
      <c r="K7" s="15"/>
    </row>
    <row r="8" spans="1:10" s="7" customFormat="1" ht="12" customHeight="1">
      <c r="A8" s="10"/>
      <c r="B8" s="10"/>
      <c r="C8" s="10"/>
      <c r="E8" s="10"/>
      <c r="F8" s="10"/>
      <c r="G8" s="10"/>
      <c r="H8" s="10"/>
      <c r="I8" s="17"/>
      <c r="J8" s="10"/>
    </row>
    <row r="9" spans="1:11" s="7" customFormat="1" ht="12" customHeight="1">
      <c r="A9" s="18" t="s">
        <v>6</v>
      </c>
      <c r="B9" s="6">
        <v>2941767</v>
      </c>
      <c r="C9" s="6">
        <v>2876542</v>
      </c>
      <c r="D9" s="6">
        <v>2808977</v>
      </c>
      <c r="E9" s="6"/>
      <c r="F9" s="6">
        <v>712057</v>
      </c>
      <c r="G9" s="6">
        <v>1785558</v>
      </c>
      <c r="H9" s="6">
        <f>115150+113996</f>
        <v>229146</v>
      </c>
      <c r="I9" s="6">
        <v>106205</v>
      </c>
      <c r="J9" s="19">
        <f>SUM(F9:I9)</f>
        <v>2832966</v>
      </c>
      <c r="K9" s="19">
        <v>14906416</v>
      </c>
    </row>
    <row r="10" spans="1:11" s="7" customFormat="1" ht="12" customHeight="1">
      <c r="A10" s="18" t="s">
        <v>7</v>
      </c>
      <c r="B10" s="6">
        <v>74079</v>
      </c>
      <c r="C10" s="6">
        <v>79909</v>
      </c>
      <c r="D10" s="6">
        <v>69173</v>
      </c>
      <c r="E10" s="6"/>
      <c r="F10" s="6">
        <v>24049</v>
      </c>
      <c r="G10" s="6">
        <v>45830</v>
      </c>
      <c r="H10" s="6">
        <f>5136+5048</f>
        <v>10184</v>
      </c>
      <c r="I10" s="6">
        <v>3548</v>
      </c>
      <c r="J10" s="19">
        <f aca="true" t="shared" si="0" ref="J10:J30">SUM(F10:I10)</f>
        <v>83611</v>
      </c>
      <c r="K10" s="19">
        <v>553543</v>
      </c>
    </row>
    <row r="11" spans="1:11" s="7" customFormat="1" ht="12" customHeight="1">
      <c r="A11" s="18" t="s">
        <v>8</v>
      </c>
      <c r="B11" s="6">
        <v>4962769</v>
      </c>
      <c r="C11" s="6">
        <v>4646451</v>
      </c>
      <c r="D11" s="6">
        <v>4591864</v>
      </c>
      <c r="E11" s="6"/>
      <c r="F11" s="6">
        <v>971989</v>
      </c>
      <c r="G11" s="6">
        <v>2711775</v>
      </c>
      <c r="H11" s="6">
        <f>217701+416728</f>
        <v>634429</v>
      </c>
      <c r="I11" s="6">
        <v>276902</v>
      </c>
      <c r="J11" s="19">
        <f t="shared" si="0"/>
        <v>4595095</v>
      </c>
      <c r="K11" s="19">
        <v>42522531</v>
      </c>
    </row>
    <row r="12" spans="1:11" s="7" customFormat="1" ht="12" customHeight="1">
      <c r="A12" s="18" t="s">
        <v>9</v>
      </c>
      <c r="B12" s="6">
        <v>70884</v>
      </c>
      <c r="C12" s="6">
        <v>74645</v>
      </c>
      <c r="D12" s="6">
        <v>72297</v>
      </c>
      <c r="E12" s="6"/>
      <c r="F12" s="6">
        <f>+F13+F14</f>
        <v>18864</v>
      </c>
      <c r="G12" s="6">
        <f>+G13+G14</f>
        <v>15478</v>
      </c>
      <c r="H12" s="6">
        <f>+H13+H14</f>
        <v>21426</v>
      </c>
      <c r="I12" s="6">
        <f>+I13+I14</f>
        <v>13716</v>
      </c>
      <c r="J12" s="19">
        <f t="shared" si="0"/>
        <v>69484</v>
      </c>
      <c r="K12" s="19">
        <f>+K13+K14</f>
        <v>4578908</v>
      </c>
    </row>
    <row r="13" spans="1:11" s="7" customFormat="1" ht="12" customHeight="1">
      <c r="A13" s="20" t="s">
        <v>10</v>
      </c>
      <c r="B13" s="21">
        <v>30634</v>
      </c>
      <c r="C13" s="21">
        <v>35325</v>
      </c>
      <c r="D13" s="21">
        <v>36959</v>
      </c>
      <c r="E13" s="21"/>
      <c r="F13" s="21">
        <v>8571</v>
      </c>
      <c r="G13" s="21">
        <v>6425</v>
      </c>
      <c r="H13" s="21">
        <f>4001+4748</f>
        <v>8749</v>
      </c>
      <c r="I13" s="21">
        <v>6517</v>
      </c>
      <c r="J13" s="28">
        <f t="shared" si="0"/>
        <v>30262</v>
      </c>
      <c r="K13" s="28">
        <v>2251298</v>
      </c>
    </row>
    <row r="14" spans="1:11" s="7" customFormat="1" ht="12" customHeight="1">
      <c r="A14" s="20" t="s">
        <v>11</v>
      </c>
      <c r="B14" s="21">
        <v>40250</v>
      </c>
      <c r="C14" s="21">
        <v>39320</v>
      </c>
      <c r="D14" s="21">
        <v>35338</v>
      </c>
      <c r="E14" s="21"/>
      <c r="F14" s="21">
        <v>10293</v>
      </c>
      <c r="G14" s="21">
        <v>9053</v>
      </c>
      <c r="H14" s="21">
        <f>6444+6233</f>
        <v>12677</v>
      </c>
      <c r="I14" s="21">
        <v>7199</v>
      </c>
      <c r="J14" s="28">
        <f t="shared" si="0"/>
        <v>39222</v>
      </c>
      <c r="K14" s="28">
        <v>2327610</v>
      </c>
    </row>
    <row r="15" spans="1:11" s="7" customFormat="1" ht="12" customHeight="1">
      <c r="A15" s="18" t="s">
        <v>12</v>
      </c>
      <c r="B15" s="6">
        <v>362751</v>
      </c>
      <c r="C15" s="6">
        <v>337200</v>
      </c>
      <c r="D15" s="6">
        <v>326766</v>
      </c>
      <c r="E15" s="6"/>
      <c r="F15" s="6">
        <v>89489</v>
      </c>
      <c r="G15" s="6">
        <v>82940</v>
      </c>
      <c r="H15" s="6">
        <f>60525+47188</f>
        <v>107713</v>
      </c>
      <c r="I15" s="6">
        <v>54953</v>
      </c>
      <c r="J15" s="19">
        <f t="shared" si="0"/>
        <v>335095</v>
      </c>
      <c r="K15" s="19">
        <v>22364355</v>
      </c>
    </row>
    <row r="16" spans="1:11" s="7" customFormat="1" ht="12" customHeight="1">
      <c r="A16" s="22" t="s">
        <v>13</v>
      </c>
      <c r="B16" s="6">
        <v>69379</v>
      </c>
      <c r="C16" s="6">
        <v>71677</v>
      </c>
      <c r="D16" s="6">
        <v>67955</v>
      </c>
      <c r="E16" s="6"/>
      <c r="F16" s="6">
        <v>14649</v>
      </c>
      <c r="G16" s="6">
        <v>10395</v>
      </c>
      <c r="H16" s="6">
        <f>28995+13252</f>
        <v>42247</v>
      </c>
      <c r="I16" s="6">
        <v>11103</v>
      </c>
      <c r="J16" s="19">
        <f t="shared" si="0"/>
        <v>78394</v>
      </c>
      <c r="K16" s="19">
        <v>5073900</v>
      </c>
    </row>
    <row r="17" spans="1:11" s="7" customFormat="1" ht="12" customHeight="1">
      <c r="A17" s="23" t="s">
        <v>5</v>
      </c>
      <c r="B17" s="19">
        <v>697340</v>
      </c>
      <c r="C17" s="19">
        <v>664934</v>
      </c>
      <c r="D17" s="19">
        <v>661775</v>
      </c>
      <c r="E17" s="19"/>
      <c r="F17" s="19">
        <v>84410</v>
      </c>
      <c r="G17" s="19">
        <v>200272</v>
      </c>
      <c r="H17" s="19">
        <f>143438+156464</f>
        <v>299902</v>
      </c>
      <c r="I17" s="19">
        <v>89761</v>
      </c>
      <c r="J17" s="19">
        <f t="shared" si="0"/>
        <v>674345</v>
      </c>
      <c r="K17" s="19">
        <v>5106666</v>
      </c>
    </row>
    <row r="18" spans="1:11" s="7" customFormat="1" ht="12" customHeight="1">
      <c r="A18" s="22" t="s">
        <v>14</v>
      </c>
      <c r="B18" s="6">
        <v>658212</v>
      </c>
      <c r="C18" s="6">
        <v>618025</v>
      </c>
      <c r="D18" s="6">
        <v>625561</v>
      </c>
      <c r="E18" s="6"/>
      <c r="F18" s="6">
        <v>174827</v>
      </c>
      <c r="G18" s="6">
        <v>193035</v>
      </c>
      <c r="H18" s="6">
        <f>59352+108512</f>
        <v>167864</v>
      </c>
      <c r="I18" s="6">
        <v>96887</v>
      </c>
      <c r="J18" s="19">
        <f t="shared" si="0"/>
        <v>632613</v>
      </c>
      <c r="K18" s="19">
        <v>18253846</v>
      </c>
    </row>
    <row r="19" spans="1:11" s="7" customFormat="1" ht="12" customHeight="1">
      <c r="A19" s="22" t="s">
        <v>15</v>
      </c>
      <c r="B19" s="6">
        <v>276839</v>
      </c>
      <c r="C19" s="6">
        <v>276246</v>
      </c>
      <c r="D19" s="6">
        <v>262261</v>
      </c>
      <c r="E19" s="6"/>
      <c r="F19" s="6">
        <v>67108</v>
      </c>
      <c r="G19" s="6">
        <v>42908</v>
      </c>
      <c r="H19" s="6">
        <f>50099+32943</f>
        <v>83042</v>
      </c>
      <c r="I19" s="6">
        <v>54297</v>
      </c>
      <c r="J19" s="19">
        <f t="shared" si="0"/>
        <v>247355</v>
      </c>
      <c r="K19" s="19">
        <v>11924852</v>
      </c>
    </row>
    <row r="20" spans="1:11" s="7" customFormat="1" ht="12" customHeight="1">
      <c r="A20" s="22" t="s">
        <v>16</v>
      </c>
      <c r="B20" s="6">
        <v>46663</v>
      </c>
      <c r="C20" s="6">
        <v>45627</v>
      </c>
      <c r="D20" s="6">
        <v>46655</v>
      </c>
      <c r="E20" s="6"/>
      <c r="F20" s="6">
        <v>12382</v>
      </c>
      <c r="G20" s="6">
        <v>8679</v>
      </c>
      <c r="H20" s="6">
        <f>11831+6053</f>
        <v>17884</v>
      </c>
      <c r="I20" s="6">
        <v>8105</v>
      </c>
      <c r="J20" s="19">
        <f t="shared" si="0"/>
        <v>47050</v>
      </c>
      <c r="K20" s="19">
        <v>3771107</v>
      </c>
    </row>
    <row r="21" spans="1:11" s="7" customFormat="1" ht="12" customHeight="1">
      <c r="A21" s="22" t="s">
        <v>17</v>
      </c>
      <c r="B21" s="6">
        <v>64948</v>
      </c>
      <c r="C21" s="6">
        <v>65938</v>
      </c>
      <c r="D21" s="6">
        <v>71393</v>
      </c>
      <c r="E21" s="6"/>
      <c r="F21" s="6">
        <v>16244</v>
      </c>
      <c r="G21" s="6">
        <v>10771</v>
      </c>
      <c r="H21" s="6">
        <f>18077+10128</f>
        <v>28205</v>
      </c>
      <c r="I21" s="6">
        <v>11496</v>
      </c>
      <c r="J21" s="19">
        <f t="shared" si="0"/>
        <v>66716</v>
      </c>
      <c r="K21" s="19">
        <v>5067836</v>
      </c>
    </row>
    <row r="22" spans="1:11" s="7" customFormat="1" ht="12" customHeight="1">
      <c r="A22" s="22" t="s">
        <v>18</v>
      </c>
      <c r="B22" s="6">
        <v>378517</v>
      </c>
      <c r="C22" s="6">
        <v>412071</v>
      </c>
      <c r="D22" s="6">
        <v>419538</v>
      </c>
      <c r="E22" s="6"/>
      <c r="F22" s="6">
        <v>92295</v>
      </c>
      <c r="G22" s="6">
        <v>51077</v>
      </c>
      <c r="H22" s="6">
        <f>150768+51438</f>
        <v>202206</v>
      </c>
      <c r="I22" s="6">
        <v>64330</v>
      </c>
      <c r="J22" s="19">
        <f t="shared" si="0"/>
        <v>409908</v>
      </c>
      <c r="K22" s="19">
        <v>19861185</v>
      </c>
    </row>
    <row r="23" spans="1:11" s="7" customFormat="1" ht="12" customHeight="1">
      <c r="A23" s="22" t="s">
        <v>19</v>
      </c>
      <c r="B23" s="6">
        <v>49595</v>
      </c>
      <c r="C23" s="6">
        <v>55044</v>
      </c>
      <c r="D23" s="6">
        <v>51046</v>
      </c>
      <c r="E23" s="6"/>
      <c r="F23" s="6">
        <v>13826</v>
      </c>
      <c r="G23" s="6">
        <v>9459</v>
      </c>
      <c r="H23" s="6">
        <f>12161+5846</f>
        <v>18007</v>
      </c>
      <c r="I23" s="6">
        <v>5426</v>
      </c>
      <c r="J23" s="19">
        <f t="shared" si="0"/>
        <v>46718</v>
      </c>
      <c r="K23" s="19">
        <v>3253399</v>
      </c>
    </row>
    <row r="24" spans="1:11" s="7" customFormat="1" ht="12" customHeight="1">
      <c r="A24" s="22" t="s">
        <v>20</v>
      </c>
      <c r="B24" s="6">
        <v>13907</v>
      </c>
      <c r="C24" s="6">
        <v>15401</v>
      </c>
      <c r="D24" s="6">
        <v>10573</v>
      </c>
      <c r="E24" s="6"/>
      <c r="F24" s="6">
        <v>3439</v>
      </c>
      <c r="G24" s="6">
        <v>3458</v>
      </c>
      <c r="H24" s="6">
        <f>2361+1514</f>
        <v>3875</v>
      </c>
      <c r="I24" s="6">
        <v>1037</v>
      </c>
      <c r="J24" s="19">
        <f t="shared" si="0"/>
        <v>11809</v>
      </c>
      <c r="K24" s="19">
        <v>889810</v>
      </c>
    </row>
    <row r="25" spans="1:11" s="7" customFormat="1" ht="12" customHeight="1">
      <c r="A25" s="22" t="s">
        <v>21</v>
      </c>
      <c r="B25" s="6">
        <v>264072</v>
      </c>
      <c r="C25" s="6">
        <v>273508</v>
      </c>
      <c r="D25" s="6">
        <v>279344</v>
      </c>
      <c r="E25" s="6"/>
      <c r="F25" s="6">
        <v>81585</v>
      </c>
      <c r="G25" s="6">
        <v>52203</v>
      </c>
      <c r="H25" s="6">
        <f>80085+25674</f>
        <v>105759</v>
      </c>
      <c r="I25" s="6">
        <v>27312</v>
      </c>
      <c r="J25" s="19">
        <f t="shared" si="0"/>
        <v>266859</v>
      </c>
      <c r="K25" s="19">
        <v>15354902</v>
      </c>
    </row>
    <row r="26" spans="1:11" s="7" customFormat="1" ht="12" customHeight="1">
      <c r="A26" s="22" t="s">
        <v>22</v>
      </c>
      <c r="B26" s="6">
        <v>143925</v>
      </c>
      <c r="C26" s="6">
        <v>140905</v>
      </c>
      <c r="D26" s="6">
        <v>126362</v>
      </c>
      <c r="E26" s="6"/>
      <c r="F26" s="6">
        <v>35505</v>
      </c>
      <c r="G26" s="6">
        <v>25958</v>
      </c>
      <c r="H26" s="6">
        <f>36257+13358</f>
        <v>49615</v>
      </c>
      <c r="I26" s="6">
        <v>18786</v>
      </c>
      <c r="J26" s="19">
        <f t="shared" si="0"/>
        <v>129864</v>
      </c>
      <c r="K26" s="19">
        <v>10018252</v>
      </c>
    </row>
    <row r="27" spans="1:11" s="7" customFormat="1" ht="12" customHeight="1">
      <c r="A27" s="22" t="s">
        <v>23</v>
      </c>
      <c r="B27" s="6">
        <v>19852</v>
      </c>
      <c r="C27" s="6">
        <v>20255</v>
      </c>
      <c r="D27" s="6">
        <v>20299</v>
      </c>
      <c r="E27" s="6"/>
      <c r="F27" s="6">
        <v>4152</v>
      </c>
      <c r="G27" s="6">
        <v>4361</v>
      </c>
      <c r="H27" s="6">
        <f>4520+3396</f>
        <v>7916</v>
      </c>
      <c r="I27" s="6">
        <v>2976</v>
      </c>
      <c r="J27" s="19">
        <f t="shared" si="0"/>
        <v>19405</v>
      </c>
      <c r="K27" s="19">
        <v>1559112</v>
      </c>
    </row>
    <row r="28" spans="1:11" s="7" customFormat="1" ht="12" customHeight="1">
      <c r="A28" s="22" t="s">
        <v>24</v>
      </c>
      <c r="B28" s="6">
        <v>65014</v>
      </c>
      <c r="C28" s="6">
        <v>61253</v>
      </c>
      <c r="D28" s="6">
        <v>63695</v>
      </c>
      <c r="E28" s="6"/>
      <c r="F28" s="6">
        <v>20490</v>
      </c>
      <c r="G28" s="6">
        <v>14640</v>
      </c>
      <c r="H28" s="6">
        <f>17444+6569</f>
        <v>24013</v>
      </c>
      <c r="I28" s="6">
        <v>5821</v>
      </c>
      <c r="J28" s="19">
        <f t="shared" si="0"/>
        <v>64964</v>
      </c>
      <c r="K28" s="19">
        <v>3449065</v>
      </c>
    </row>
    <row r="29" spans="1:11" s="7" customFormat="1" ht="12" customHeight="1">
      <c r="A29" s="22" t="s">
        <v>25</v>
      </c>
      <c r="B29" s="6">
        <v>157713</v>
      </c>
      <c r="C29" s="6">
        <v>157752</v>
      </c>
      <c r="D29" s="6">
        <v>164962</v>
      </c>
      <c r="E29" s="6"/>
      <c r="F29" s="6">
        <v>37141</v>
      </c>
      <c r="G29" s="6">
        <v>29421</v>
      </c>
      <c r="H29" s="6">
        <f>55897+16787</f>
        <v>72684</v>
      </c>
      <c r="I29" s="6">
        <v>14692</v>
      </c>
      <c r="J29" s="19">
        <f t="shared" si="0"/>
        <v>153938</v>
      </c>
      <c r="K29" s="19">
        <v>8945645</v>
      </c>
    </row>
    <row r="30" spans="1:11" s="7" customFormat="1" ht="12" customHeight="1">
      <c r="A30" s="18" t="s">
        <v>26</v>
      </c>
      <c r="B30" s="6">
        <v>59093</v>
      </c>
      <c r="C30" s="6">
        <v>60999</v>
      </c>
      <c r="D30" s="6">
        <v>57402</v>
      </c>
      <c r="E30" s="6"/>
      <c r="F30" s="6">
        <v>9423</v>
      </c>
      <c r="G30" s="6">
        <v>9847</v>
      </c>
      <c r="H30" s="6">
        <f>23757+4516</f>
        <v>28273</v>
      </c>
      <c r="I30" s="6">
        <v>7836</v>
      </c>
      <c r="J30" s="19">
        <f t="shared" si="0"/>
        <v>55379</v>
      </c>
      <c r="K30" s="19">
        <v>2610610</v>
      </c>
    </row>
    <row r="31" spans="1:11" s="7" customFormat="1" ht="12" customHeight="1">
      <c r="A31" s="24" t="s">
        <v>28</v>
      </c>
      <c r="B31" s="25">
        <v>11377319</v>
      </c>
      <c r="C31" s="25">
        <v>10954382</v>
      </c>
      <c r="D31" s="19">
        <v>10797898</v>
      </c>
      <c r="E31" s="19"/>
      <c r="F31" s="19">
        <f>SUM(F9:F12,F15:F30)</f>
        <v>2483924</v>
      </c>
      <c r="G31" s="19">
        <f>SUM(G9:G12,G15:G30)</f>
        <v>5308065</v>
      </c>
      <c r="H31" s="19">
        <f>SUM(H9:H12,H15:H30)</f>
        <v>2154390</v>
      </c>
      <c r="I31" s="19">
        <f>SUM(I9:I12,I15:I30)</f>
        <v>875189</v>
      </c>
      <c r="J31" s="19">
        <f>SUM(J9:J12,J15:J30)</f>
        <v>10821568</v>
      </c>
      <c r="K31" s="19">
        <f>SUM(K9:K11,K13:K30)</f>
        <v>200065940</v>
      </c>
    </row>
    <row r="32" spans="1:11" s="7" customFormat="1" ht="12" customHeight="1">
      <c r="A32" s="26"/>
      <c r="B32" s="14"/>
      <c r="C32" s="14"/>
      <c r="D32" s="14"/>
      <c r="E32" s="14"/>
      <c r="F32" s="14"/>
      <c r="G32" s="14"/>
      <c r="H32" s="14"/>
      <c r="I32" s="16"/>
      <c r="J32" s="14"/>
      <c r="K32" s="14"/>
    </row>
    <row r="33" spans="1:10" s="7" customFormat="1" ht="12" customHeight="1">
      <c r="A33" s="4" t="s">
        <v>27</v>
      </c>
      <c r="B33" s="5"/>
      <c r="C33" s="5"/>
      <c r="D33" s="5"/>
      <c r="E33" s="5"/>
      <c r="F33" s="5"/>
      <c r="G33" s="5"/>
      <c r="H33" s="5"/>
      <c r="I33" s="6"/>
      <c r="J33" s="5"/>
    </row>
    <row r="34" ht="12" customHeight="1"/>
    <row r="35" spans="1:12" ht="12" customHeight="1">
      <c r="A35" s="29" t="s">
        <v>31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5" ht="12" customHeight="1">
      <c r="A36" s="5" t="s">
        <v>32</v>
      </c>
      <c r="B36" s="5"/>
      <c r="C36" s="5"/>
      <c r="D36" s="5"/>
      <c r="E36" s="5"/>
    </row>
    <row r="37" spans="1:11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</sheetData>
  <mergeCells count="3">
    <mergeCell ref="A37:K37"/>
    <mergeCell ref="A35:L35"/>
    <mergeCell ref="F5:K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2004-12-02T15:10:54Z</cp:lastPrinted>
  <dcterms:created xsi:type="dcterms:W3CDTF">2003-10-21T10:18:26Z</dcterms:created>
  <dcterms:modified xsi:type="dcterms:W3CDTF">2005-01-17T07:56:30Z</dcterms:modified>
  <cp:category/>
  <cp:version/>
  <cp:contentType/>
  <cp:contentStatus/>
</cp:coreProperties>
</file>