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340" yWindow="3220" windowWidth="21860" windowHeight="13860" activeTab="0"/>
  </bookViews>
  <sheets>
    <sheet name="1.12" sheetId="1" r:id="rId1"/>
  </sheets>
  <externalReferences>
    <externalReference r:id="rId4"/>
  </externalReferences>
  <definedNames>
    <definedName name="_xlnm.Print_Area" localSheetId="0">'1.12'!$A$1:$E$32</definedName>
    <definedName name="_xlnm.Print_Area">'C:\annuario2005\Rifiuti\[smaltimento rifiuti speciali.XLS]serie storica'!#REF!</definedName>
  </definedNames>
  <calcPr fullCalcOnLoad="1"/>
</workbook>
</file>

<file path=xl/sharedStrings.xml><?xml version="1.0" encoding="utf-8"?>
<sst xmlns="http://schemas.openxmlformats.org/spreadsheetml/2006/main" count="53" uniqueCount="38">
  <si>
    <t>STAZIONI</t>
  </si>
  <si>
    <t>Media</t>
  </si>
  <si>
    <t>Mediana</t>
  </si>
  <si>
    <t>98°percentile</t>
  </si>
  <si>
    <t>Percentuale di dati validi</t>
  </si>
  <si>
    <t>RETE DI IMPERIA</t>
  </si>
  <si>
    <t>Via Brea - Imperia</t>
  </si>
  <si>
    <t>….</t>
  </si>
  <si>
    <t>Sanremo</t>
  </si>
  <si>
    <t>Corso Genova - Ventimiglia</t>
  </si>
  <si>
    <t>RETE DI SAVONA</t>
  </si>
  <si>
    <t>Località Farina - Cairo Montenotte</t>
  </si>
  <si>
    <t>Scuole Elementari - Carcare</t>
  </si>
  <si>
    <t>Cengio</t>
  </si>
  <si>
    <t>Via Corsi - Savona</t>
  </si>
  <si>
    <t>Via Stalingrado - Savona</t>
  </si>
  <si>
    <t xml:space="preserve">Corso Colombo - Savona </t>
  </si>
  <si>
    <t>Corso Ricci - Savona</t>
  </si>
  <si>
    <t>Via Aurelia - Vado Ligure</t>
  </si>
  <si>
    <t>RETE DI GENOVA</t>
  </si>
  <si>
    <t>Piazza Garibaldi - Busalla</t>
  </si>
  <si>
    <t>Brignole- Genova</t>
  </si>
  <si>
    <t>Bolzaneto - Genova</t>
  </si>
  <si>
    <t xml:space="preserve"> </t>
  </si>
  <si>
    <t>Quarto - Genova</t>
  </si>
  <si>
    <t>Corso Firenze - Genova</t>
  </si>
  <si>
    <t>Piazza Masnata - Genova</t>
  </si>
  <si>
    <t>Parco Acquasola- Genova</t>
  </si>
  <si>
    <t>Multedo - Genova</t>
  </si>
  <si>
    <t>Giardini Melis - Genova</t>
  </si>
  <si>
    <t>RETE DI LA SPEZIA</t>
  </si>
  <si>
    <t>Via Spallanzani - La Spezia</t>
  </si>
  <si>
    <t>Piazza Chiodo - La Spezia</t>
  </si>
  <si>
    <t>Piazza Libertà - La Spezia</t>
  </si>
  <si>
    <t>Sarzana</t>
  </si>
  <si>
    <r>
      <t xml:space="preserve">Tavola 1.12 Concentrazioni di monossido di carbonio rilevate da alcune stazioni di monitoraggio delle reti provinciali </t>
    </r>
    <r>
      <rPr>
        <i/>
        <sz val="10"/>
        <rFont val="Arial"/>
        <family val="2"/>
      </rPr>
      <t>(microgrammi/metrocubo)</t>
    </r>
    <r>
      <rPr>
        <b/>
        <sz val="10"/>
        <rFont val="Arial"/>
        <family val="2"/>
      </rPr>
      <t xml:space="preserve"> - Anno 2004</t>
    </r>
  </si>
  <si>
    <r>
      <t>Fonte</t>
    </r>
    <r>
      <rPr>
        <sz val="7"/>
        <color indexed="8"/>
        <rFont val="Arial"/>
        <family val="2"/>
      </rPr>
      <t>: ARPAL</t>
    </r>
  </si>
  <si>
    <r>
      <t>Nota</t>
    </r>
    <r>
      <rPr>
        <sz val="7"/>
        <rFont val="Arial"/>
        <family val="2"/>
      </rPr>
      <t>: 
Sono stati riportati i valori di mediana e percentile calcolati quando almeno il cinquanta per cento dei dati che devono essere rilevati in ciascuna stazione era valida. In caso contrario sono stati posti quattro puntini (....). Si precisa tuttavia che, in base al D.P.R. n.203 del 24 maggio 1988, per il riconoscimento della validità del calcolo del 98° percentile, è necessario che sia disponibile il 75% dei valori possibili per l'intero anno considerato e per il luogo di misurazione preso in esame.</t>
    </r>
  </si>
</sst>
</file>

<file path=xl/styles.xml><?xml version="1.0" encoding="utf-8"?>
<styleSheet xmlns="http://schemas.openxmlformats.org/spreadsheetml/2006/main">
  <numFmts count="61">
    <numFmt numFmtId="5" formatCode="&quot;L. &quot;#,##0;\-&quot;L. &quot;#,##0"/>
    <numFmt numFmtId="6" formatCode="&quot;L. &quot;#,##0;[Red]\-&quot;L. &quot;#,##0"/>
    <numFmt numFmtId="7" formatCode="&quot;L. &quot;#,##0.00;\-&quot;L. &quot;#,##0.00"/>
    <numFmt numFmtId="8" formatCode="&quot;L. &quot;#,##0.00;[Red]\-&quot;L. &quot;#,##0.00"/>
    <numFmt numFmtId="42" formatCode="_-&quot;L. &quot;* #,##0_-;\-&quot;L. &quot;* #,##0_-;_-&quot;L. &quot;* &quot;-&quot;_-;_-@_-"/>
    <numFmt numFmtId="41" formatCode="_-* #,##0_-;\-* #,##0_-;_-* &quot;-&quot;_-;_-@_-"/>
    <numFmt numFmtId="44" formatCode="_-&quot;L. &quot;* #,##0.00_-;\-&quot;L. &quot;* #,##0.00_-;_-&quot;L.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_&quot;\ #,##0;\-&quot;_&quot;\ #,##0"/>
    <numFmt numFmtId="177" formatCode="&quot;_&quot;\ #,##0;[Red]\-&quot;_&quot;\ #,##0"/>
    <numFmt numFmtId="178" formatCode="&quot;_&quot;\ #,##0.00;\-&quot;_&quot;\ #,##0.00"/>
    <numFmt numFmtId="179" formatCode="&quot;_&quot;\ #,##0.00;[Red]\-&quot;_&quot;\ #,##0.00"/>
    <numFmt numFmtId="180" formatCode="_-&quot;_&quot;\ * #,##0_-;\-&quot;_&quot;\ * #,##0_-;_-&quot;_&quot;\ * &quot;-&quot;_-;_-@_-"/>
    <numFmt numFmtId="181" formatCode="_-&quot;_&quot;\ * #,##0.00_-;\-&quot;_&quot;\ * #,##0.00_-;_-&quot;_&quot;\ * &quot;-&quot;??_-;_-@_-"/>
    <numFmt numFmtId="182" formatCode="&quot;Sì&quot;;&quot;Sì&quot;;&quot;No&quot;"/>
    <numFmt numFmtId="183" formatCode="&quot;Vero&quot;;&quot;Vero&quot;;&quot;Falso&quot;"/>
    <numFmt numFmtId="184" formatCode="&quot;Attivo&quot;;&quot;Attivo&quot;;&quot;Disattivo&quot;"/>
    <numFmt numFmtId="185" formatCode="0.000000"/>
    <numFmt numFmtId="186" formatCode="_-* #,##0.0_-;\-* #,##0.0_-;_-* &quot;-&quot;_-;_-@_-"/>
    <numFmt numFmtId="187" formatCode="_-* #,##0.00_-;\-* #,##0.00_-;_-* &quot;-&quot;_-;_-@_-"/>
    <numFmt numFmtId="188" formatCode="0.0"/>
    <numFmt numFmtId="189" formatCode="#,##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
    <numFmt numFmtId="200" formatCode="0.000"/>
    <numFmt numFmtId="201" formatCode="#,##0_ ;\-#,##0\ "/>
    <numFmt numFmtId="202" formatCode="#,##0.0;\-\ #,##0.0;&quot;- &quot;;&quot;- &quot;"/>
    <numFmt numFmtId="203" formatCode="\+\ #,##0.0;\-\ #,##0.0;&quot;- &quot;;&quot;- &quot;"/>
    <numFmt numFmtId="204" formatCode="#,##0&quot; &quot;;\-#,##0&quot; &quot;;&quot;-   &quot;"/>
    <numFmt numFmtId="205" formatCode="#.##0.0"/>
    <numFmt numFmtId="206" formatCode="[$_-2]\ #.##000_);[Red]\([$_-2]\ #.##000\)"/>
    <numFmt numFmtId="207" formatCode="&quot;IR£&quot;#,##0;\-&quot;IR£&quot;#,##0"/>
    <numFmt numFmtId="208" formatCode="&quot;IR£&quot;#,##0;[Red]\-&quot;IR£&quot;#,##0"/>
    <numFmt numFmtId="209" formatCode="&quot;IR£&quot;#,##0.00;\-&quot;IR£&quot;#,##0.00"/>
    <numFmt numFmtId="210" formatCode="&quot;IR£&quot;#,##0.00;[Red]\-&quot;IR£&quot;#,##0.00"/>
    <numFmt numFmtId="211" formatCode="_-&quot;IR£&quot;* #,##0_-;\-&quot;IR£&quot;* #,##0_-;_-&quot;IR£&quot;* &quot;-&quot;_-;_-@_-"/>
    <numFmt numFmtId="212" formatCode="_-&quot;IR£&quot;* #,##0.00_-;\-&quot;IR£&quot;* #,##0.00_-;_-&quot;IR£&quot;* &quot;-&quot;??_-;_-@_-"/>
    <numFmt numFmtId="213" formatCode="0.0000"/>
    <numFmt numFmtId="214" formatCode="0.00000"/>
    <numFmt numFmtId="215" formatCode="0.00000000000"/>
    <numFmt numFmtId="216" formatCode="[$-809]dd\ mmmm\ yyyy"/>
  </numFmts>
  <fonts count="12">
    <font>
      <sz val="10"/>
      <name val="Arial"/>
      <family val="0"/>
    </font>
    <font>
      <u val="single"/>
      <sz val="10"/>
      <color indexed="12"/>
      <name val="Arial"/>
      <family val="0"/>
    </font>
    <font>
      <u val="single"/>
      <sz val="10"/>
      <color indexed="36"/>
      <name val="Arial"/>
      <family val="0"/>
    </font>
    <font>
      <sz val="10"/>
      <name val="Times New Roman"/>
      <family val="0"/>
    </font>
    <font>
      <sz val="10"/>
      <color indexed="8"/>
      <name val="Arial"/>
      <family val="0"/>
    </font>
    <font>
      <i/>
      <sz val="10"/>
      <name val="Arial"/>
      <family val="2"/>
    </font>
    <font>
      <b/>
      <sz val="10"/>
      <name val="Arial"/>
      <family val="2"/>
    </font>
    <font>
      <sz val="7"/>
      <name val="Arial"/>
      <family val="2"/>
    </font>
    <font>
      <sz val="7"/>
      <color indexed="10"/>
      <name val="Arial"/>
      <family val="2"/>
    </font>
    <font>
      <sz val="7"/>
      <color indexed="8"/>
      <name val="Arial"/>
      <family val="2"/>
    </font>
    <font>
      <i/>
      <sz val="7"/>
      <color indexed="8"/>
      <name val="Arial"/>
      <family val="2"/>
    </font>
    <font>
      <i/>
      <sz val="7"/>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0" fillId="0" borderId="0">
      <alignment/>
      <protection/>
    </xf>
    <xf numFmtId="0" fontId="3" fillId="0" borderId="0">
      <alignment/>
      <protection/>
    </xf>
    <xf numFmtId="0" fontId="4" fillId="0" borderId="0">
      <alignment/>
      <protection/>
    </xf>
    <xf numFmtId="4" fontId="0" fillId="0" borderId="0">
      <alignment/>
      <protection/>
    </xf>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35">
    <xf numFmtId="0" fontId="0" fillId="0" borderId="0" xfId="0" applyAlignment="1">
      <alignment/>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Border="1" applyAlignment="1">
      <alignment/>
    </xf>
    <xf numFmtId="0" fontId="7" fillId="0" borderId="1" xfId="0" applyFont="1" applyBorder="1" applyAlignment="1">
      <alignment horizontal="left" vertical="center" wrapText="1"/>
    </xf>
    <xf numFmtId="2" fontId="7" fillId="0" borderId="1" xfId="0" applyNumberFormat="1" applyFont="1" applyBorder="1" applyAlignment="1">
      <alignment horizontal="right" vertical="center" wrapText="1"/>
    </xf>
    <xf numFmtId="0" fontId="7" fillId="0" borderId="0" xfId="0" applyFont="1" applyBorder="1" applyAlignment="1">
      <alignment/>
    </xf>
    <xf numFmtId="0" fontId="8" fillId="0" borderId="0" xfId="0" applyFont="1" applyBorder="1" applyAlignment="1">
      <alignment/>
    </xf>
    <xf numFmtId="0" fontId="7" fillId="0" borderId="0" xfId="0" applyFont="1" applyBorder="1" applyAlignment="1">
      <alignment horizontal="center" vertical="center"/>
    </xf>
    <xf numFmtId="0" fontId="7" fillId="0" borderId="0" xfId="0" applyFont="1" applyBorder="1" applyAlignment="1">
      <alignment vertical="center" wrapText="1"/>
    </xf>
    <xf numFmtId="2" fontId="7" fillId="0" borderId="0" xfId="0" applyNumberFormat="1" applyFont="1" applyBorder="1" applyAlignment="1">
      <alignment horizontal="right" vertical="center" wrapText="1"/>
    </xf>
    <xf numFmtId="2" fontId="7" fillId="0" borderId="0" xfId="0" applyNumberFormat="1" applyFont="1" applyBorder="1" applyAlignment="1">
      <alignment vertical="center" wrapText="1"/>
    </xf>
    <xf numFmtId="2" fontId="9" fillId="0" borderId="0" xfId="0" applyNumberFormat="1" applyFont="1" applyBorder="1" applyAlignment="1">
      <alignment horizontal="right" vertical="center" wrapText="1"/>
    </xf>
    <xf numFmtId="2" fontId="7" fillId="0" borderId="0" xfId="0" applyNumberFormat="1" applyFont="1" applyBorder="1" applyAlignment="1">
      <alignment vertical="center"/>
    </xf>
    <xf numFmtId="2" fontId="7" fillId="0" borderId="0" xfId="0" applyNumberFormat="1" applyFont="1" applyBorder="1" applyAlignment="1">
      <alignment/>
    </xf>
    <xf numFmtId="2" fontId="7" fillId="0" borderId="0" xfId="0" applyNumberFormat="1" applyFont="1" applyBorder="1" applyAlignment="1">
      <alignment horizontal="right" vertical="top" wrapText="1"/>
    </xf>
    <xf numFmtId="0" fontId="7" fillId="0" borderId="2" xfId="0" applyFont="1" applyBorder="1" applyAlignment="1">
      <alignment vertical="center" wrapText="1"/>
    </xf>
    <xf numFmtId="2" fontId="9" fillId="0" borderId="2" xfId="0" applyNumberFormat="1" applyFont="1" applyBorder="1" applyAlignment="1">
      <alignment horizontal="right" vertical="center" wrapText="1"/>
    </xf>
    <xf numFmtId="2" fontId="7" fillId="0" borderId="2" xfId="0" applyNumberFormat="1" applyFont="1" applyBorder="1" applyAlignment="1">
      <alignment vertical="center"/>
    </xf>
    <xf numFmtId="0" fontId="10" fillId="0" borderId="0" xfId="0" applyFont="1" applyFill="1" applyBorder="1" applyAlignment="1">
      <alignment wrapText="1"/>
    </xf>
    <xf numFmtId="2" fontId="11" fillId="0" borderId="0" xfId="0" applyNumberFormat="1" applyFont="1" applyFill="1" applyBorder="1" applyAlignment="1">
      <alignment vertical="center" wrapText="1"/>
    </xf>
    <xf numFmtId="2" fontId="9" fillId="0" borderId="0" xfId="0" applyNumberFormat="1" applyFont="1" applyBorder="1" applyAlignment="1">
      <alignment horizontal="right" wrapText="1"/>
    </xf>
    <xf numFmtId="0" fontId="11"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0" fillId="0" borderId="0" xfId="0" applyFont="1" applyBorder="1" applyAlignment="1">
      <alignment vertical="top" wrapText="1"/>
    </xf>
    <xf numFmtId="2" fontId="0" fillId="0" borderId="0" xfId="0" applyNumberFormat="1" applyFont="1" applyBorder="1" applyAlignment="1">
      <alignment vertical="top" wrapText="1"/>
    </xf>
    <xf numFmtId="2" fontId="4" fillId="0" borderId="0" xfId="0" applyNumberFormat="1" applyFont="1" applyBorder="1" applyAlignment="1">
      <alignment vertical="top" wrapText="1"/>
    </xf>
    <xf numFmtId="2" fontId="0" fillId="0" borderId="0" xfId="0" applyNumberFormat="1" applyBorder="1" applyAlignment="1">
      <alignment vertical="top" wrapText="1"/>
    </xf>
    <xf numFmtId="0" fontId="0" fillId="0" borderId="0" xfId="0" applyBorder="1" applyAlignment="1">
      <alignment vertical="top"/>
    </xf>
    <xf numFmtId="0" fontId="0" fillId="0" borderId="0" xfId="0" applyBorder="1" applyAlignment="1">
      <alignment/>
    </xf>
    <xf numFmtId="0" fontId="0" fillId="0" borderId="0" xfId="0" applyFont="1" applyBorder="1" applyAlignment="1">
      <alignment/>
    </xf>
    <xf numFmtId="2" fontId="0" fillId="0" borderId="0" xfId="0" applyNumberFormat="1" applyFont="1" applyBorder="1" applyAlignment="1">
      <alignment/>
    </xf>
    <xf numFmtId="2" fontId="0" fillId="0" borderId="0" xfId="0" applyNumberFormat="1" applyBorder="1" applyAlignment="1">
      <alignment/>
    </xf>
  </cellXfs>
  <cellStyles count="12">
    <cellStyle name="Normal" xfId="0"/>
    <cellStyle name="Hyperlink" xfId="15"/>
    <cellStyle name="Followed Hyperlink" xfId="16"/>
    <cellStyle name="Comma" xfId="17"/>
    <cellStyle name="Comma [0]" xfId="18"/>
    <cellStyle name="Normale_1.15" xfId="19"/>
    <cellStyle name="Normale_ambiente1.4" xfId="20"/>
    <cellStyle name="Normale_Foglio2" xfId="21"/>
    <cellStyle name="Normale_smaltimento rifiuti speciali" xfId="22"/>
    <cellStyle name="Percent"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rio2005\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3"/>
  <sheetViews>
    <sheetView tabSelected="1" workbookViewId="0" topLeftCell="A1">
      <selection activeCell="A32" sqref="A32:E32"/>
    </sheetView>
  </sheetViews>
  <sheetFormatPr defaultColWidth="11.421875" defaultRowHeight="12.75"/>
  <cols>
    <col min="1" max="1" width="29.00390625" style="32" customWidth="1"/>
    <col min="2" max="2" width="13.421875" style="33" customWidth="1"/>
    <col min="3" max="3" width="13.421875" style="34" customWidth="1"/>
    <col min="4" max="4" width="15.7109375" style="34" customWidth="1"/>
    <col min="5" max="5" width="16.28125" style="34" customWidth="1"/>
    <col min="6" max="16384" width="9.140625" style="31" customWidth="1"/>
  </cols>
  <sheetData>
    <row r="1" spans="1:5" s="3" customFormat="1" ht="35.25" customHeight="1">
      <c r="A1" s="1" t="s">
        <v>35</v>
      </c>
      <c r="B1" s="1"/>
      <c r="C1" s="2"/>
      <c r="D1" s="2"/>
      <c r="E1" s="2"/>
    </row>
    <row r="2" spans="1:7" s="6" customFormat="1" ht="17.25" customHeight="1">
      <c r="A2" s="4" t="s">
        <v>0</v>
      </c>
      <c r="B2" s="5" t="s">
        <v>1</v>
      </c>
      <c r="C2" s="5" t="s">
        <v>2</v>
      </c>
      <c r="D2" s="5" t="s">
        <v>3</v>
      </c>
      <c r="E2" s="5" t="s">
        <v>4</v>
      </c>
      <c r="G2" s="7"/>
    </row>
    <row r="3" spans="1:7" s="6" customFormat="1" ht="16.5" customHeight="1">
      <c r="A3" s="8" t="s">
        <v>5</v>
      </c>
      <c r="B3" s="8"/>
      <c r="C3" s="8"/>
      <c r="D3" s="8"/>
      <c r="E3" s="8"/>
      <c r="G3" s="7"/>
    </row>
    <row r="4" spans="1:5" s="6" customFormat="1" ht="9" customHeight="1">
      <c r="A4" s="9" t="s">
        <v>6</v>
      </c>
      <c r="B4" s="10" t="s">
        <v>7</v>
      </c>
      <c r="C4" s="10" t="s">
        <v>7</v>
      </c>
      <c r="D4" s="10" t="s">
        <v>7</v>
      </c>
      <c r="E4" s="10" t="s">
        <v>7</v>
      </c>
    </row>
    <row r="5" spans="1:5" s="6" customFormat="1" ht="9" customHeight="1">
      <c r="A5" s="9" t="s">
        <v>8</v>
      </c>
      <c r="B5" s="10" t="s">
        <v>7</v>
      </c>
      <c r="C5" s="10" t="s">
        <v>7</v>
      </c>
      <c r="D5" s="10" t="s">
        <v>7</v>
      </c>
      <c r="E5" s="10" t="s">
        <v>7</v>
      </c>
    </row>
    <row r="6" spans="1:5" s="6" customFormat="1" ht="9" customHeight="1">
      <c r="A6" s="9" t="s">
        <v>9</v>
      </c>
      <c r="B6" s="10" t="s">
        <v>7</v>
      </c>
      <c r="C6" s="10" t="s">
        <v>7</v>
      </c>
      <c r="D6" s="10" t="s">
        <v>7</v>
      </c>
      <c r="E6" s="10" t="s">
        <v>7</v>
      </c>
    </row>
    <row r="7" spans="1:5" s="6" customFormat="1" ht="16.5" customHeight="1">
      <c r="A7" s="8" t="s">
        <v>10</v>
      </c>
      <c r="B7" s="8"/>
      <c r="C7" s="8"/>
      <c r="D7" s="8"/>
      <c r="E7" s="8"/>
    </row>
    <row r="8" spans="1:5" s="6" customFormat="1" ht="9" customHeight="1">
      <c r="A8" s="9" t="s">
        <v>11</v>
      </c>
      <c r="B8" s="11">
        <v>0.3</v>
      </c>
      <c r="C8" s="12">
        <v>0.26</v>
      </c>
      <c r="D8" s="13">
        <v>0.79</v>
      </c>
      <c r="E8" s="13">
        <f>7831/8784</f>
        <v>0.8915072859744991</v>
      </c>
    </row>
    <row r="9" spans="1:5" s="6" customFormat="1" ht="9" customHeight="1">
      <c r="A9" s="9" t="s">
        <v>12</v>
      </c>
      <c r="B9" s="11">
        <v>0.61</v>
      </c>
      <c r="C9" s="12">
        <v>0.48</v>
      </c>
      <c r="D9" s="13">
        <v>1.79</v>
      </c>
      <c r="E9" s="13">
        <f>7784/8784</f>
        <v>0.8861566484517304</v>
      </c>
    </row>
    <row r="10" spans="1:5" s="6" customFormat="1" ht="9" customHeight="1">
      <c r="A10" s="9" t="s">
        <v>13</v>
      </c>
      <c r="B10" s="11">
        <v>0.33</v>
      </c>
      <c r="C10" s="12">
        <v>0.26</v>
      </c>
      <c r="D10" s="13">
        <v>1.11</v>
      </c>
      <c r="E10" s="13">
        <f>7057/8784</f>
        <v>0.8033925318761385</v>
      </c>
    </row>
    <row r="11" spans="1:5" s="6" customFormat="1" ht="9" customHeight="1">
      <c r="A11" s="9" t="s">
        <v>14</v>
      </c>
      <c r="B11" s="10" t="s">
        <v>7</v>
      </c>
      <c r="C11" s="10" t="s">
        <v>7</v>
      </c>
      <c r="D11" s="10" t="s">
        <v>7</v>
      </c>
      <c r="E11" s="10" t="s">
        <v>7</v>
      </c>
    </row>
    <row r="12" spans="1:5" s="6" customFormat="1" ht="9" customHeight="1">
      <c r="A12" s="9" t="s">
        <v>15</v>
      </c>
      <c r="B12" s="11">
        <v>0.41</v>
      </c>
      <c r="C12" s="12">
        <v>0.39</v>
      </c>
      <c r="D12" s="13">
        <v>0.84</v>
      </c>
      <c r="E12" s="13">
        <f>6485/8784</f>
        <v>0.7382741347905283</v>
      </c>
    </row>
    <row r="13" spans="1:5" s="6" customFormat="1" ht="9" customHeight="1">
      <c r="A13" s="9" t="s">
        <v>16</v>
      </c>
      <c r="B13" s="14">
        <v>0.92</v>
      </c>
      <c r="C13" s="14">
        <v>0.7</v>
      </c>
      <c r="D13" s="14">
        <v>2</v>
      </c>
      <c r="E13" s="14">
        <f>7825/8784</f>
        <v>0.8908242258652095</v>
      </c>
    </row>
    <row r="14" spans="1:5" s="6" customFormat="1" ht="9" customHeight="1">
      <c r="A14" s="9" t="s">
        <v>17</v>
      </c>
      <c r="B14" s="11">
        <v>0.51</v>
      </c>
      <c r="C14" s="12">
        <v>0.48</v>
      </c>
      <c r="D14" s="13">
        <v>1.14</v>
      </c>
      <c r="E14" s="13">
        <f>8727/8784</f>
        <v>0.9935109289617486</v>
      </c>
    </row>
    <row r="15" spans="1:5" s="6" customFormat="1" ht="9" customHeight="1">
      <c r="A15" s="9" t="s">
        <v>18</v>
      </c>
      <c r="B15" s="11">
        <v>0.85</v>
      </c>
      <c r="C15" s="12">
        <v>0.79</v>
      </c>
      <c r="D15" s="13">
        <v>1.92</v>
      </c>
      <c r="E15" s="13">
        <f>7786/8784</f>
        <v>0.886384335154827</v>
      </c>
    </row>
    <row r="16" spans="1:5" s="6" customFormat="1" ht="16.5" customHeight="1">
      <c r="A16" s="8" t="s">
        <v>19</v>
      </c>
      <c r="B16" s="8"/>
      <c r="C16" s="8"/>
      <c r="D16" s="8"/>
      <c r="E16" s="8"/>
    </row>
    <row r="17" spans="1:5" s="6" customFormat="1" ht="9" customHeight="1">
      <c r="A17" s="9" t="s">
        <v>20</v>
      </c>
      <c r="B17" s="12">
        <v>1.25</v>
      </c>
      <c r="C17" s="12">
        <v>1.15</v>
      </c>
      <c r="D17" s="12">
        <v>3.44</v>
      </c>
      <c r="E17" s="13">
        <f>6452/8784</f>
        <v>0.7345173041894353</v>
      </c>
    </row>
    <row r="18" spans="1:5" s="6" customFormat="1" ht="9" customHeight="1">
      <c r="A18" s="9" t="s">
        <v>21</v>
      </c>
      <c r="B18" s="12">
        <v>1.27</v>
      </c>
      <c r="C18" s="12">
        <v>1.05</v>
      </c>
      <c r="D18" s="12">
        <v>3.92</v>
      </c>
      <c r="E18" s="13">
        <f>7752/8784</f>
        <v>0.8825136612021858</v>
      </c>
    </row>
    <row r="19" spans="1:6" s="6" customFormat="1" ht="9" customHeight="1">
      <c r="A19" s="9" t="s">
        <v>22</v>
      </c>
      <c r="B19" s="12">
        <v>0.98</v>
      </c>
      <c r="C19" s="12">
        <v>1.03</v>
      </c>
      <c r="D19" s="12">
        <v>2.18</v>
      </c>
      <c r="E19" s="13">
        <f>4684/8784</f>
        <v>0.5332422586520947</v>
      </c>
      <c r="F19" s="6" t="s">
        <v>23</v>
      </c>
    </row>
    <row r="20" spans="1:5" s="6" customFormat="1" ht="9" customHeight="1">
      <c r="A20" s="9" t="s">
        <v>24</v>
      </c>
      <c r="B20" s="12">
        <v>0.83</v>
      </c>
      <c r="C20" s="12">
        <v>0.76</v>
      </c>
      <c r="D20" s="12">
        <v>2.29</v>
      </c>
      <c r="E20" s="13">
        <f>8036/8784</f>
        <v>0.9148451730418944</v>
      </c>
    </row>
    <row r="21" spans="1:5" s="6" customFormat="1" ht="9" customHeight="1">
      <c r="A21" s="9" t="s">
        <v>25</v>
      </c>
      <c r="B21" s="12">
        <v>1.32</v>
      </c>
      <c r="C21" s="12">
        <v>1.21</v>
      </c>
      <c r="D21" s="12">
        <v>3.21</v>
      </c>
      <c r="E21" s="13">
        <f>8205/8784</f>
        <v>0.9340846994535519</v>
      </c>
    </row>
    <row r="22" spans="1:5" s="6" customFormat="1" ht="9" customHeight="1">
      <c r="A22" s="9" t="s">
        <v>26</v>
      </c>
      <c r="B22" s="12">
        <v>1.25</v>
      </c>
      <c r="C22" s="12">
        <v>1.01</v>
      </c>
      <c r="D22" s="12">
        <v>4.18</v>
      </c>
      <c r="E22" s="12">
        <f>8000/8784</f>
        <v>0.9107468123861566</v>
      </c>
    </row>
    <row r="23" spans="1:5" s="6" customFormat="1" ht="9" customHeight="1">
      <c r="A23" s="9" t="s">
        <v>27</v>
      </c>
      <c r="B23" s="12">
        <v>1.15</v>
      </c>
      <c r="C23" s="12">
        <v>1.16</v>
      </c>
      <c r="D23" s="12">
        <v>2.52</v>
      </c>
      <c r="E23" s="13">
        <f>7890/8784</f>
        <v>0.898224043715847</v>
      </c>
    </row>
    <row r="24" spans="1:5" s="6" customFormat="1" ht="9" customHeight="1">
      <c r="A24" s="9" t="s">
        <v>28</v>
      </c>
      <c r="B24" s="12">
        <v>1.01</v>
      </c>
      <c r="C24" s="12">
        <v>0.57</v>
      </c>
      <c r="D24" s="12">
        <v>4.01</v>
      </c>
      <c r="E24" s="13">
        <f>7884/8784</f>
        <v>0.8975409836065574</v>
      </c>
    </row>
    <row r="25" spans="1:5" s="6" customFormat="1" ht="9" customHeight="1">
      <c r="A25" s="9" t="s">
        <v>29</v>
      </c>
      <c r="B25" s="12">
        <v>1.36</v>
      </c>
      <c r="C25" s="12">
        <v>1.15</v>
      </c>
      <c r="D25" s="12">
        <v>3.95</v>
      </c>
      <c r="E25" s="13">
        <f>8158/8784</f>
        <v>0.9287340619307832</v>
      </c>
    </row>
    <row r="26" spans="1:5" s="6" customFormat="1" ht="16.5" customHeight="1">
      <c r="A26" s="8" t="s">
        <v>30</v>
      </c>
      <c r="B26" s="8"/>
      <c r="C26" s="8"/>
      <c r="D26" s="8"/>
      <c r="E26" s="8"/>
    </row>
    <row r="27" spans="1:5" s="6" customFormat="1" ht="9" customHeight="1">
      <c r="A27" s="9" t="s">
        <v>31</v>
      </c>
      <c r="B27" s="15">
        <v>0.28</v>
      </c>
      <c r="C27" s="15">
        <v>0.19</v>
      </c>
      <c r="D27" s="15">
        <v>1.08</v>
      </c>
      <c r="E27" s="15">
        <f>6275/8784</f>
        <v>0.7143670309653917</v>
      </c>
    </row>
    <row r="28" spans="1:5" s="6" customFormat="1" ht="9" customHeight="1">
      <c r="A28" s="9" t="s">
        <v>32</v>
      </c>
      <c r="B28" s="12">
        <v>0.58</v>
      </c>
      <c r="C28" s="12">
        <v>0.56</v>
      </c>
      <c r="D28" s="12">
        <v>1.33</v>
      </c>
      <c r="E28" s="13">
        <f>8155/8784</f>
        <v>0.9283925318761385</v>
      </c>
    </row>
    <row r="29" spans="1:5" s="6" customFormat="1" ht="9" customHeight="1">
      <c r="A29" s="9" t="s">
        <v>33</v>
      </c>
      <c r="B29" s="12">
        <v>0.59</v>
      </c>
      <c r="C29" s="12">
        <v>0.49</v>
      </c>
      <c r="D29" s="12">
        <v>1.81</v>
      </c>
      <c r="E29" s="13">
        <f>7862/8784</f>
        <v>0.8950364298724954</v>
      </c>
    </row>
    <row r="30" spans="1:5" s="6" customFormat="1" ht="9" customHeight="1">
      <c r="A30" s="16" t="s">
        <v>34</v>
      </c>
      <c r="B30" s="17">
        <v>0.97</v>
      </c>
      <c r="C30" s="17">
        <v>0.8</v>
      </c>
      <c r="D30" s="17">
        <v>2.4</v>
      </c>
      <c r="E30" s="18">
        <f>7693/8784</f>
        <v>0.8757969034608379</v>
      </c>
    </row>
    <row r="31" spans="1:5" s="6" customFormat="1" ht="21.75" customHeight="1">
      <c r="A31" s="19" t="s">
        <v>36</v>
      </c>
      <c r="B31" s="20"/>
      <c r="C31" s="21"/>
      <c r="D31" s="21"/>
      <c r="E31" s="14"/>
    </row>
    <row r="32" spans="1:6" s="6" customFormat="1" ht="51" customHeight="1">
      <c r="A32" s="22" t="s">
        <v>37</v>
      </c>
      <c r="B32" s="23"/>
      <c r="C32" s="24"/>
      <c r="D32" s="24"/>
      <c r="E32" s="24"/>
      <c r="F32" s="25"/>
    </row>
    <row r="33" spans="1:6" ht="12">
      <c r="A33" s="26"/>
      <c r="B33" s="27"/>
      <c r="C33" s="28"/>
      <c r="D33" s="28"/>
      <c r="E33" s="29"/>
      <c r="F33" s="30"/>
    </row>
  </sheetData>
  <mergeCells count="6">
    <mergeCell ref="A32:E32"/>
    <mergeCell ref="A26:E26"/>
    <mergeCell ref="A1:E1"/>
    <mergeCell ref="A3:E3"/>
    <mergeCell ref="A7:E7"/>
    <mergeCell ref="A16:E16"/>
  </mergeCells>
  <printOptions/>
  <pageMargins left="0.75" right="0.75" top="1" bottom="1" header="0.5" footer="0.5"/>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aa</cp:lastModifiedBy>
  <dcterms:created xsi:type="dcterms:W3CDTF">2006-01-31T16:29:51Z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