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nazionale" sheetId="1" r:id="rId1"/>
    <sheet name="Foglio3" sheetId="2" r:id="rId2"/>
  </sheets>
  <definedNames>
    <definedName name="_xlnm.Print_Area" localSheetId="0">'nazionale'!$A$1:$J$37</definedName>
  </definedNames>
  <calcPr fullCalcOnLoad="1"/>
</workbook>
</file>

<file path=xl/sharedStrings.xml><?xml version="1.0" encoding="utf-8"?>
<sst xmlns="http://schemas.openxmlformats.org/spreadsheetml/2006/main" count="44" uniqueCount="44">
  <si>
    <t>Piemonte</t>
  </si>
  <si>
    <t>Valle D'Aosta</t>
  </si>
  <si>
    <t>Veneto</t>
  </si>
  <si>
    <t xml:space="preserve">Liguria </t>
  </si>
  <si>
    <t>Emilia - Romagna</t>
  </si>
  <si>
    <t>Toscana</t>
  </si>
  <si>
    <t>Umbria</t>
  </si>
  <si>
    <t>Marche</t>
  </si>
  <si>
    <t xml:space="preserve">Lazio </t>
  </si>
  <si>
    <t xml:space="preserve">Abruzzo </t>
  </si>
  <si>
    <t xml:space="preserve">Molise </t>
  </si>
  <si>
    <t xml:space="preserve">Campania </t>
  </si>
  <si>
    <t>Puglia</t>
  </si>
  <si>
    <t>Basilicata</t>
  </si>
  <si>
    <t xml:space="preserve">Calabria </t>
  </si>
  <si>
    <t>Sicilia</t>
  </si>
  <si>
    <t xml:space="preserve">Sardegna </t>
  </si>
  <si>
    <t xml:space="preserve">Lombardia </t>
  </si>
  <si>
    <t>Italia</t>
  </si>
  <si>
    <t>REGIONI</t>
  </si>
  <si>
    <r>
      <t xml:space="preserve">Fonte: </t>
    </r>
    <r>
      <rPr>
        <sz val="7"/>
        <rFont val="Arial"/>
        <family val="2"/>
      </rPr>
      <t>EUROSTAT</t>
    </r>
  </si>
  <si>
    <t>Tavola 24.23</t>
  </si>
  <si>
    <t>Istruzione post secondaria (a)</t>
  </si>
  <si>
    <t xml:space="preserve"> </t>
  </si>
  <si>
    <t>Friuli - Venezia Giulia</t>
  </si>
  <si>
    <t xml:space="preserve">Risorse umane in scienze e tecnologia (b) </t>
  </si>
  <si>
    <t>Formazione continua ( c)</t>
  </si>
  <si>
    <t>Occupazione nel settore manifatturiero di alta tecnologia (d)</t>
  </si>
  <si>
    <t>Occupazione nel settore dei servizi di alta tecnologia (e)</t>
  </si>
  <si>
    <t>Bolzano-Bozen</t>
  </si>
  <si>
    <t>Trento</t>
  </si>
  <si>
    <t>Spesa pubblica in Ricerca e Sviluppo (f)</t>
  </si>
  <si>
    <t xml:space="preserve">Spesa privata in Ricerca e Sviluppo (f) </t>
  </si>
  <si>
    <t>Brevetti di alta tecnologia depositati (g)</t>
  </si>
  <si>
    <t>Indicatori dell'innovazione per regione</t>
  </si>
  <si>
    <t>Brevetti depositati (g)</t>
  </si>
  <si>
    <t>(b) % di persone con livello di istruzione universitario e lavoro collegato ad attività scientifiche e tecnologiche sul totale degli attivi  - Anno 2003</t>
  </si>
  <si>
    <t>(a) % di persone in età tra 25 e 64 anni con livello di istruzione universitario sul totale dlella popolazione della stessa classe di età - Anno 2004</t>
  </si>
  <si>
    <t xml:space="preserve">     di conoscenza e specializzazione) sul totale dell'occupazione - Anno 2004</t>
  </si>
  <si>
    <t>(f) Fonte: ISTAT; % sul totale del Prodotto Interno Lordo - Anno 2002</t>
  </si>
  <si>
    <t>(c ) %  di persone in età tra 25 e 64 anni  partecipanti a programmi di formazione continua sul totale della popolazione della stessa classe di età - Anno 2004</t>
  </si>
  <si>
    <t>(d) % occupati nelle divisioni di attività economica Nace Rev1 30,32 e 33 sul totale dell'occupazione - Anno 2004</t>
  </si>
  <si>
    <t xml:space="preserve">(e) % occupati nelle divisioni di attività economica Nace Rev1 61, 62, 64, 65, 66, 67, 70, 71, 72, 73, 74, 80, 85, 92 (servizi per cui è richiesto un elevato grado </t>
  </si>
  <si>
    <t>(g) Brevetti depositati all'EPO (Ufficio Europeo dei Brevetti) per milione di abitanti - Anno 2002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</si>
</sst>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</numFmts>
  <fonts count="5">
    <font>
      <sz val="10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 textRotation="9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174" fontId="2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4" fillId="0" borderId="0" xfId="17" applyFont="1" applyAlignment="1">
      <alignment vertical="center"/>
      <protection/>
    </xf>
    <xf numFmtId="174" fontId="4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1.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3.8515625" style="1" customWidth="1"/>
    <col min="2" max="3" width="8.7109375" style="1" customWidth="1"/>
    <col min="4" max="4" width="8.140625" style="1" customWidth="1"/>
    <col min="5" max="6" width="10.57421875" style="1" customWidth="1"/>
    <col min="7" max="8" width="9.00390625" style="1" customWidth="1"/>
    <col min="9" max="9" width="9.28125" style="1" customWidth="1"/>
    <col min="10" max="10" width="8.8515625" style="1" customWidth="1"/>
    <col min="11" max="16384" width="9.140625" style="1" customWidth="1"/>
  </cols>
  <sheetData>
    <row r="1" spans="1:3" s="5" customFormat="1" ht="12">
      <c r="A1" s="12" t="s">
        <v>21</v>
      </c>
      <c r="B1" s="12" t="s">
        <v>34</v>
      </c>
      <c r="C1" s="12"/>
    </row>
    <row r="3" spans="1:23" s="2" customFormat="1" ht="48" customHeight="1">
      <c r="A3" s="11" t="s">
        <v>19</v>
      </c>
      <c r="B3" s="6" t="s">
        <v>22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31</v>
      </c>
      <c r="H3" s="7" t="s">
        <v>32</v>
      </c>
      <c r="I3" s="7" t="s">
        <v>33</v>
      </c>
      <c r="J3" s="7" t="s">
        <v>35</v>
      </c>
      <c r="K3" s="8" t="s">
        <v>23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5" spans="1:13" ht="9.75" customHeight="1">
      <c r="A5" s="1" t="s">
        <v>0</v>
      </c>
      <c r="B5" s="16">
        <v>10.3</v>
      </c>
      <c r="C5" s="16">
        <v>9.3</v>
      </c>
      <c r="D5" s="16">
        <f>125.8/2415.7*100</f>
        <v>5.207600281491907</v>
      </c>
      <c r="E5" s="16">
        <v>1.06</v>
      </c>
      <c r="F5" s="16">
        <v>3.63</v>
      </c>
      <c r="G5" s="16">
        <v>0.4</v>
      </c>
      <c r="H5" s="16">
        <v>1.3</v>
      </c>
      <c r="I5" s="16">
        <v>16.66</v>
      </c>
      <c r="J5" s="16">
        <v>134</v>
      </c>
      <c r="K5" s="9"/>
      <c r="L5" s="9"/>
      <c r="M5" s="9"/>
    </row>
    <row r="6" spans="1:13" ht="9">
      <c r="A6" s="1" t="s">
        <v>1</v>
      </c>
      <c r="B6" s="16">
        <v>10</v>
      </c>
      <c r="C6" s="16">
        <v>7.6</v>
      </c>
      <c r="D6" s="16">
        <f>3.2/70.8*100</f>
        <v>4.519774011299436</v>
      </c>
      <c r="E6" s="16">
        <v>0.84</v>
      </c>
      <c r="F6" s="16">
        <v>2.44</v>
      </c>
      <c r="G6" s="16">
        <v>0</v>
      </c>
      <c r="H6" s="16">
        <v>0.4</v>
      </c>
      <c r="I6" s="16">
        <v>42.4</v>
      </c>
      <c r="J6" s="16">
        <v>134.4</v>
      </c>
      <c r="K6" s="9"/>
      <c r="L6" s="9"/>
      <c r="M6" s="9"/>
    </row>
    <row r="7" spans="1:13" ht="9">
      <c r="A7" s="1" t="s">
        <v>17</v>
      </c>
      <c r="B7" s="16">
        <v>10</v>
      </c>
      <c r="C7" s="16">
        <v>10.4</v>
      </c>
      <c r="D7" s="16">
        <f>324/5368.8*100</f>
        <v>6.034868126955744</v>
      </c>
      <c r="E7" s="16">
        <v>1.51</v>
      </c>
      <c r="F7" s="16">
        <v>3.2</v>
      </c>
      <c r="G7" s="16">
        <v>0.3</v>
      </c>
      <c r="H7" s="16">
        <v>0.85</v>
      </c>
      <c r="I7" s="16">
        <v>24.87</v>
      </c>
      <c r="J7" s="16">
        <v>178.4</v>
      </c>
      <c r="K7" s="9"/>
      <c r="L7" s="9"/>
      <c r="M7" s="9"/>
    </row>
    <row r="8" spans="1:13" ht="9">
      <c r="A8" s="21" t="s">
        <v>29</v>
      </c>
      <c r="B8" s="22">
        <v>9.7</v>
      </c>
      <c r="C8" s="22">
        <v>8.18</v>
      </c>
      <c r="D8" s="22">
        <f>20/260.8*100</f>
        <v>7.668711656441718</v>
      </c>
      <c r="E8" s="22">
        <v>0.33</v>
      </c>
      <c r="F8" s="22">
        <v>1.54</v>
      </c>
      <c r="G8" s="22">
        <v>0</v>
      </c>
      <c r="H8" s="22">
        <v>0.2</v>
      </c>
      <c r="I8" s="22">
        <v>6.2</v>
      </c>
      <c r="J8" s="22">
        <v>80.5</v>
      </c>
      <c r="K8" s="9"/>
      <c r="L8" s="9"/>
      <c r="M8" s="9"/>
    </row>
    <row r="9" spans="1:13" ht="9">
      <c r="A9" s="21" t="s">
        <v>30</v>
      </c>
      <c r="B9" s="22">
        <v>10.4</v>
      </c>
      <c r="C9" s="22">
        <v>10.61</v>
      </c>
      <c r="D9" s="22">
        <f>22.6/276.6*100</f>
        <v>8.170643528561099</v>
      </c>
      <c r="E9" s="22">
        <v>0.7</v>
      </c>
      <c r="F9" s="22">
        <v>2.15</v>
      </c>
      <c r="G9" s="22">
        <v>0.8</v>
      </c>
      <c r="H9" s="22">
        <v>0.3</v>
      </c>
      <c r="I9" s="22">
        <v>10.9</v>
      </c>
      <c r="J9" s="22">
        <v>80.8</v>
      </c>
      <c r="K9" s="9"/>
      <c r="L9" s="9"/>
      <c r="M9" s="9"/>
    </row>
    <row r="10" spans="1:13" ht="9">
      <c r="A10" s="1" t="s">
        <v>2</v>
      </c>
      <c r="B10" s="16">
        <v>10.1</v>
      </c>
      <c r="C10" s="16">
        <v>8.24</v>
      </c>
      <c r="D10" s="16">
        <f>165.1/2679.8*100</f>
        <v>6.160907530412716</v>
      </c>
      <c r="E10" s="16">
        <v>1.7</v>
      </c>
      <c r="F10" s="16">
        <v>2.56</v>
      </c>
      <c r="G10" s="16">
        <v>0.4</v>
      </c>
      <c r="H10" s="16">
        <v>0.25</v>
      </c>
      <c r="I10" s="16">
        <v>4.2</v>
      </c>
      <c r="J10" s="16">
        <v>129.9</v>
      </c>
      <c r="K10" s="9"/>
      <c r="L10" s="9"/>
      <c r="M10" s="9"/>
    </row>
    <row r="11" spans="1:13" ht="9">
      <c r="A11" s="3" t="s">
        <v>24</v>
      </c>
      <c r="B11" s="17">
        <v>11.2</v>
      </c>
      <c r="C11" s="17">
        <v>9.58</v>
      </c>
      <c r="D11" s="17">
        <f>55.2/689.7*100</f>
        <v>8.003479773814702</v>
      </c>
      <c r="E11" s="17">
        <v>2.12</v>
      </c>
      <c r="F11" s="17">
        <v>2.55</v>
      </c>
      <c r="G11" s="17">
        <v>0.6</v>
      </c>
      <c r="H11" s="17">
        <v>0.55</v>
      </c>
      <c r="I11" s="17">
        <v>5.87</v>
      </c>
      <c r="J11" s="17">
        <v>105.8</v>
      </c>
      <c r="K11" s="9"/>
      <c r="L11" s="9"/>
      <c r="M11" s="9"/>
    </row>
    <row r="12" spans="1:13" s="5" customFormat="1" ht="9">
      <c r="A12" s="4" t="s">
        <v>3</v>
      </c>
      <c r="B12" s="18">
        <v>14.5</v>
      </c>
      <c r="C12" s="18">
        <v>10.88</v>
      </c>
      <c r="D12" s="18">
        <f>55.2/866*100</f>
        <v>6.374133949191687</v>
      </c>
      <c r="E12" s="18">
        <v>0.97</v>
      </c>
      <c r="F12" s="18">
        <v>3.1</v>
      </c>
      <c r="G12" s="18">
        <v>0.6</v>
      </c>
      <c r="H12" s="18">
        <v>0.7</v>
      </c>
      <c r="I12" s="18">
        <v>3.8</v>
      </c>
      <c r="J12" s="18">
        <v>59.4</v>
      </c>
      <c r="K12" s="10"/>
      <c r="L12" s="10"/>
      <c r="M12" s="10"/>
    </row>
    <row r="13" spans="1:13" ht="9">
      <c r="A13" s="1" t="s">
        <v>4</v>
      </c>
      <c r="B13" s="16">
        <v>13.1</v>
      </c>
      <c r="C13" s="16">
        <v>10.58</v>
      </c>
      <c r="D13" s="16">
        <f>154.3/2316.4*100</f>
        <v>6.6611984113279235</v>
      </c>
      <c r="E13" s="16">
        <v>1.1</v>
      </c>
      <c r="F13" s="16">
        <v>2.56</v>
      </c>
      <c r="G13" s="16">
        <v>0.5</v>
      </c>
      <c r="H13" s="16">
        <v>0.8</v>
      </c>
      <c r="I13" s="16">
        <v>6.7</v>
      </c>
      <c r="J13" s="16">
        <v>197.4</v>
      </c>
      <c r="K13" s="9"/>
      <c r="L13" s="9"/>
      <c r="M13" s="9"/>
    </row>
    <row r="14" spans="1:13" ht="9">
      <c r="A14" s="1" t="s">
        <v>5</v>
      </c>
      <c r="B14" s="16">
        <v>12.2</v>
      </c>
      <c r="C14" s="16">
        <v>10.6</v>
      </c>
      <c r="D14" s="16">
        <f>124.6/1995.8*100</f>
        <v>6.243110532117447</v>
      </c>
      <c r="E14" s="16">
        <v>0.98</v>
      </c>
      <c r="F14" s="16">
        <v>3.28</v>
      </c>
      <c r="G14" s="16">
        <v>0.8</v>
      </c>
      <c r="H14" s="16">
        <v>0.4</v>
      </c>
      <c r="I14" s="16">
        <v>5.3</v>
      </c>
      <c r="J14" s="16">
        <v>78.1</v>
      </c>
      <c r="K14" s="9"/>
      <c r="L14" s="9"/>
      <c r="M14" s="9"/>
    </row>
    <row r="15" spans="1:13" ht="9">
      <c r="A15" s="1" t="s">
        <v>6</v>
      </c>
      <c r="B15" s="16">
        <v>13.7</v>
      </c>
      <c r="C15" s="16">
        <v>10.74</v>
      </c>
      <c r="D15" s="16">
        <f>35/761.7*100</f>
        <v>4.594984902192464</v>
      </c>
      <c r="E15" s="16">
        <v>0.39</v>
      </c>
      <c r="F15" s="16">
        <v>3.15</v>
      </c>
      <c r="G15" s="16">
        <v>0.7</v>
      </c>
      <c r="H15" s="16">
        <v>0.16</v>
      </c>
      <c r="I15" s="16">
        <v>0.2</v>
      </c>
      <c r="J15" s="16">
        <v>35.4</v>
      </c>
      <c r="K15" s="9"/>
      <c r="L15" s="9"/>
      <c r="M15" s="9"/>
    </row>
    <row r="16" spans="1:13" ht="9">
      <c r="A16" s="1" t="s">
        <v>7</v>
      </c>
      <c r="B16" s="16">
        <v>12.8</v>
      </c>
      <c r="C16" s="16">
        <v>9.05</v>
      </c>
      <c r="D16" s="16">
        <f>49.4/822.2*100</f>
        <v>6.008270493797129</v>
      </c>
      <c r="E16" s="16">
        <v>1.05</v>
      </c>
      <c r="F16" s="16">
        <v>2.19</v>
      </c>
      <c r="G16" s="16">
        <v>0.4</v>
      </c>
      <c r="H16" s="16">
        <v>0.3</v>
      </c>
      <c r="I16" s="16">
        <v>1.9</v>
      </c>
      <c r="J16" s="16">
        <v>75</v>
      </c>
      <c r="K16" s="9"/>
      <c r="L16" s="9"/>
      <c r="M16" s="9"/>
    </row>
    <row r="17" spans="1:13" ht="9">
      <c r="A17" s="1" t="s">
        <v>8</v>
      </c>
      <c r="B17" s="16">
        <v>15.5</v>
      </c>
      <c r="C17" s="16">
        <v>12.62</v>
      </c>
      <c r="D17" s="16">
        <f>235.5/2946.5*100</f>
        <v>7.992533514339047</v>
      </c>
      <c r="E17" s="16">
        <v>1.14</v>
      </c>
      <c r="F17" s="16">
        <v>5.575</v>
      </c>
      <c r="G17" s="16">
        <v>1.4</v>
      </c>
      <c r="H17" s="16">
        <v>0.61</v>
      </c>
      <c r="I17" s="16">
        <v>7.2</v>
      </c>
      <c r="J17" s="16">
        <v>44.2</v>
      </c>
      <c r="K17" s="9"/>
      <c r="L17" s="9"/>
      <c r="M17" s="9"/>
    </row>
    <row r="18" spans="1:13" ht="9">
      <c r="A18" s="1" t="s">
        <v>9</v>
      </c>
      <c r="B18" s="16">
        <v>14.3</v>
      </c>
      <c r="C18" s="16">
        <v>10</v>
      </c>
      <c r="D18" s="16">
        <f>51.5/695.7*100</f>
        <v>7.402616070145177</v>
      </c>
      <c r="E18" s="16">
        <v>0.74</v>
      </c>
      <c r="F18" s="16">
        <v>2.84</v>
      </c>
      <c r="G18" s="16">
        <v>0.6</v>
      </c>
      <c r="H18" s="16">
        <v>0.45</v>
      </c>
      <c r="I18" s="16">
        <v>3.2</v>
      </c>
      <c r="J18" s="16">
        <v>42.6</v>
      </c>
      <c r="K18" s="9"/>
      <c r="L18" s="9"/>
      <c r="M18" s="9"/>
    </row>
    <row r="19" spans="1:13" ht="9">
      <c r="A19" s="1" t="s">
        <v>10</v>
      </c>
      <c r="B19" s="16">
        <v>12.7</v>
      </c>
      <c r="C19" s="16">
        <v>9.85</v>
      </c>
      <c r="D19" s="16">
        <f>11.3/169.7*100</f>
        <v>6.658809664113141</v>
      </c>
      <c r="E19" s="16">
        <v>0.4</v>
      </c>
      <c r="F19" s="16">
        <v>1.99</v>
      </c>
      <c r="G19" s="16">
        <v>0.3</v>
      </c>
      <c r="H19" s="16">
        <v>0</v>
      </c>
      <c r="I19" s="16">
        <v>0.01</v>
      </c>
      <c r="J19" s="16">
        <v>3.3</v>
      </c>
      <c r="K19" s="9"/>
      <c r="L19" s="9"/>
      <c r="M19" s="9"/>
    </row>
    <row r="20" spans="1:13" ht="9">
      <c r="A20" s="1" t="s">
        <v>11</v>
      </c>
      <c r="B20" s="16">
        <v>10.5</v>
      </c>
      <c r="C20" s="16">
        <v>10.31</v>
      </c>
      <c r="D20" s="16">
        <f>179.4/3068.6*100</f>
        <v>5.8463142801277455</v>
      </c>
      <c r="E20" s="16">
        <v>0.59</v>
      </c>
      <c r="F20" s="16">
        <v>2.75</v>
      </c>
      <c r="G20" s="16">
        <v>0.7</v>
      </c>
      <c r="H20" s="16">
        <v>0.3</v>
      </c>
      <c r="I20" s="16">
        <v>2.3</v>
      </c>
      <c r="J20" s="1">
        <v>10.7</v>
      </c>
      <c r="K20" s="9"/>
      <c r="L20" s="9"/>
      <c r="M20" s="9"/>
    </row>
    <row r="21" spans="1:13" ht="9">
      <c r="A21" s="1" t="s">
        <v>12</v>
      </c>
      <c r="B21" s="16">
        <v>9.1</v>
      </c>
      <c r="C21" s="16">
        <v>10.35</v>
      </c>
      <c r="D21" s="16">
        <f>114/2181.2*100</f>
        <v>5.226480836236934</v>
      </c>
      <c r="E21" s="16">
        <v>0.45</v>
      </c>
      <c r="F21" s="16">
        <v>2.18</v>
      </c>
      <c r="G21" s="16">
        <v>0.49</v>
      </c>
      <c r="H21" s="16">
        <v>0.13</v>
      </c>
      <c r="I21" s="16">
        <v>1</v>
      </c>
      <c r="J21" s="1">
        <v>9.6</v>
      </c>
      <c r="K21" s="9"/>
      <c r="L21" s="9"/>
      <c r="M21" s="9"/>
    </row>
    <row r="22" spans="1:13" ht="9">
      <c r="A22" s="1" t="s">
        <v>13</v>
      </c>
      <c r="B22" s="16">
        <v>9.5</v>
      </c>
      <c r="C22" s="16">
        <v>7.85</v>
      </c>
      <c r="D22" s="16">
        <f>18.2/314.9*100</f>
        <v>5.779612575420769</v>
      </c>
      <c r="E22" s="16">
        <v>0.22</v>
      </c>
      <c r="F22" s="16">
        <v>2.28</v>
      </c>
      <c r="G22" s="16">
        <v>0.3</v>
      </c>
      <c r="H22" s="16">
        <v>0.17</v>
      </c>
      <c r="I22" s="16">
        <v>3.67</v>
      </c>
      <c r="J22" s="1">
        <v>9.3</v>
      </c>
      <c r="K22" s="9"/>
      <c r="L22" s="9"/>
      <c r="M22" s="9"/>
    </row>
    <row r="23" spans="1:13" ht="9">
      <c r="A23" s="1" t="s">
        <v>14</v>
      </c>
      <c r="B23" s="16">
        <v>11.6</v>
      </c>
      <c r="C23" s="16">
        <v>9.47</v>
      </c>
      <c r="D23" s="16">
        <f>71.7/1059.2*100</f>
        <v>6.7692598187311175</v>
      </c>
      <c r="E23" s="16">
        <v>0.23</v>
      </c>
      <c r="F23" s="16">
        <v>2.61</v>
      </c>
      <c r="G23" s="16">
        <v>0</v>
      </c>
      <c r="H23" s="16">
        <v>0.01</v>
      </c>
      <c r="I23" s="16">
        <v>0.95</v>
      </c>
      <c r="J23" s="16">
        <v>7.2</v>
      </c>
      <c r="K23" s="9"/>
      <c r="L23" s="9"/>
      <c r="M23" s="9"/>
    </row>
    <row r="24" spans="1:13" ht="9">
      <c r="A24" s="1" t="s">
        <v>15</v>
      </c>
      <c r="B24" s="16">
        <v>9.6</v>
      </c>
      <c r="C24" s="16">
        <v>10.62</v>
      </c>
      <c r="D24" s="16">
        <f>134.8/2638.1*100</f>
        <v>5.109738069064858</v>
      </c>
      <c r="E24" s="16">
        <v>0.43</v>
      </c>
      <c r="F24" s="16">
        <v>2.05</v>
      </c>
      <c r="G24" s="16">
        <v>0.6</v>
      </c>
      <c r="H24" s="16">
        <v>0.21</v>
      </c>
      <c r="I24" s="16">
        <v>5.21</v>
      </c>
      <c r="J24" s="16">
        <v>11.8</v>
      </c>
      <c r="K24" s="9"/>
      <c r="L24" s="9"/>
      <c r="M24" s="9"/>
    </row>
    <row r="25" spans="1:13" ht="8.25" customHeight="1">
      <c r="A25" s="1" t="s">
        <v>16</v>
      </c>
      <c r="B25" s="16">
        <v>9.6</v>
      </c>
      <c r="C25" s="16">
        <v>8.74</v>
      </c>
      <c r="D25" s="16">
        <f>63/945.9*100</f>
        <v>6.660323501427213</v>
      </c>
      <c r="E25" s="16">
        <v>0.2</v>
      </c>
      <c r="F25" s="16">
        <v>2.17</v>
      </c>
      <c r="G25" s="16">
        <v>0.7</v>
      </c>
      <c r="H25" s="16">
        <v>0.06</v>
      </c>
      <c r="I25" s="16">
        <v>1.3</v>
      </c>
      <c r="J25" s="16">
        <v>9.5</v>
      </c>
      <c r="K25" s="9"/>
      <c r="L25" s="9"/>
      <c r="M25" s="9"/>
    </row>
    <row r="26" spans="1:13" s="14" customFormat="1" ht="9">
      <c r="A26" s="14" t="s">
        <v>18</v>
      </c>
      <c r="B26" s="19">
        <v>11.6</v>
      </c>
      <c r="C26" s="19">
        <v>10.2</v>
      </c>
      <c r="D26" s="19">
        <f>2014.2/32244.2*100</f>
        <v>6.246704833737541</v>
      </c>
      <c r="E26" s="19">
        <v>1.03</v>
      </c>
      <c r="F26" s="19">
        <f>645.779/22057.305*100</f>
        <v>2.9277330118071996</v>
      </c>
      <c r="G26" s="19">
        <v>0.6</v>
      </c>
      <c r="H26" s="19">
        <v>0.6</v>
      </c>
      <c r="I26" s="19">
        <v>8.4</v>
      </c>
      <c r="J26" s="19">
        <v>83.2</v>
      </c>
      <c r="K26" s="15"/>
      <c r="L26" s="15"/>
      <c r="M26" s="15"/>
    </row>
    <row r="28" ht="9">
      <c r="A28" s="13" t="s">
        <v>20</v>
      </c>
    </row>
    <row r="29" ht="9">
      <c r="A29" s="20" t="s">
        <v>37</v>
      </c>
    </row>
    <row r="30" ht="9">
      <c r="A30" s="20" t="s">
        <v>36</v>
      </c>
    </row>
    <row r="31" ht="9">
      <c r="A31" s="20" t="s">
        <v>40</v>
      </c>
    </row>
    <row r="32" ht="9" customHeight="1">
      <c r="A32" s="1" t="s">
        <v>41</v>
      </c>
    </row>
    <row r="33" ht="9" customHeight="1">
      <c r="A33" s="20" t="s">
        <v>42</v>
      </c>
    </row>
    <row r="34" ht="9" customHeight="1">
      <c r="A34" s="20" t="s">
        <v>38</v>
      </c>
    </row>
    <row r="35" ht="9" customHeight="1">
      <c r="A35" s="20" t="s">
        <v>39</v>
      </c>
    </row>
    <row r="36" ht="9">
      <c r="A36" s="20" t="s">
        <v>43</v>
      </c>
    </row>
  </sheetData>
  <printOptions/>
  <pageMargins left="0.24" right="0.2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Bonetti</dc:creator>
  <cp:keywords/>
  <dc:description/>
  <cp:lastModifiedBy>Claudia Sirito</cp:lastModifiedBy>
  <cp:lastPrinted>2006-01-09T11:29:50Z</cp:lastPrinted>
  <dcterms:created xsi:type="dcterms:W3CDTF">2005-10-19T07:20:07Z</dcterms:created>
  <dcterms:modified xsi:type="dcterms:W3CDTF">2006-01-09T12:30:00Z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1036783975</vt:i4>
  </property>
  <property fmtid="{D5CDD505-2E9C-101B-9397-08002B2CF9AE}" pid="3" name="_EmailSubject">
    <vt:lpwstr>Confronto1.xls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