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890" windowHeight="10065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<sst xmlns="http://schemas.openxmlformats.org/spreadsheetml/2006/main" count="31" uniqueCount="30">
  <si>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</si>
  <si>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</si>
  <si>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</si>
  <si>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</si>
  <si>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</si>
  <si>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</si>
  <si>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</si>
  <si>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</si>
  <si>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</si>
  <si>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</si>
  <si>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</si>
  <si>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</si>
  <si>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</si>
  <si>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</si>
  <si>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</si>
  <si>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</si>
  <si>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</si>
  <si>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</si>
  <si>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</si>
  <si>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</si>
  <si>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</si>
  <si>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</si>
  <si>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</si>
  <si>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</si>
  <si>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</si>
  <si>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</si>
  <si>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</si>
  <si>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</si>
  <si>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</si>
  <si>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15.13 Arrivi italiani negli esercizi complessivi per regione di provenienza e provincia - Anno 2004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</si>
</sst>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M30" sqref="M30"/>
    </sheetView>
  </sheetViews>
  <sheetFormatPr defaultColWidth="9.33203125" defaultRowHeight="12.75"/>
  <cols>
    <col min="1" max="1" width="11.6601562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11.5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2001</v>
      </c>
      <c r="C5" s="10">
        <v>2002</v>
      </c>
      <c r="D5" s="10">
        <v>2003</v>
      </c>
      <c r="E5" s="9"/>
      <c r="F5" s="27">
        <v>2004</v>
      </c>
      <c r="G5" s="27"/>
      <c r="H5" s="27"/>
      <c r="I5" s="27"/>
      <c r="J5" s="27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B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518389</v>
      </c>
      <c r="C9" s="6">
        <v>498392</v>
      </c>
      <c r="D9" s="6">
        <v>532167</v>
      </c>
      <c r="E9" s="6"/>
      <c r="F9" s="6">
        <v>130538</v>
      </c>
      <c r="G9" s="6">
        <v>282646</v>
      </c>
      <c r="H9" s="6">
        <f>46064+36750</f>
        <v>82814</v>
      </c>
      <c r="I9" s="6">
        <v>33481</v>
      </c>
      <c r="J9" s="18">
        <f>+F9+G9+H9+I9</f>
        <v>529479</v>
      </c>
    </row>
    <row r="10" spans="1:10" s="5" customFormat="1" ht="12" customHeight="1">
      <c r="A10" s="17" t="s">
        <v>7</v>
      </c>
      <c r="B10" s="6">
        <v>13547</v>
      </c>
      <c r="C10" s="6">
        <v>12182</v>
      </c>
      <c r="D10" s="6">
        <v>13983</v>
      </c>
      <c r="E10" s="6"/>
      <c r="F10" s="6">
        <v>3157</v>
      </c>
      <c r="G10" s="6">
        <v>6315</v>
      </c>
      <c r="H10" s="6">
        <f>1914+1403</f>
        <v>3317</v>
      </c>
      <c r="I10" s="6">
        <v>1048</v>
      </c>
      <c r="J10" s="18">
        <f aca="true" t="shared" si="0" ref="J10:J30">+F10+G10+H10+I10</f>
        <v>13837</v>
      </c>
    </row>
    <row r="11" spans="1:10" s="5" customFormat="1" ht="12" customHeight="1">
      <c r="A11" s="17" t="s">
        <v>8</v>
      </c>
      <c r="B11" s="6">
        <v>796527</v>
      </c>
      <c r="C11" s="6">
        <v>786965</v>
      </c>
      <c r="D11" s="6">
        <v>837214</v>
      </c>
      <c r="E11" s="6"/>
      <c r="F11" s="6">
        <v>137855</v>
      </c>
      <c r="G11" s="6">
        <v>369667</v>
      </c>
      <c r="H11" s="6">
        <f>95543+116786</f>
        <v>212329</v>
      </c>
      <c r="I11" s="6">
        <v>84282</v>
      </c>
      <c r="J11" s="18">
        <f t="shared" si="0"/>
        <v>804133</v>
      </c>
    </row>
    <row r="12" spans="1:10" s="5" customFormat="1" ht="12" customHeight="1">
      <c r="A12" s="17" t="s">
        <v>9</v>
      </c>
      <c r="B12" s="6">
        <v>23043</v>
      </c>
      <c r="C12" s="6">
        <v>19591</v>
      </c>
      <c r="D12" s="6">
        <v>19776</v>
      </c>
      <c r="E12" s="6"/>
      <c r="F12" s="6">
        <f>+F13+F14</f>
        <v>4130</v>
      </c>
      <c r="G12" s="6">
        <f>+G13+G14</f>
        <v>3404</v>
      </c>
      <c r="H12" s="6">
        <f>+H13+H14</f>
        <v>9643</v>
      </c>
      <c r="I12" s="6">
        <f>+I13+I14</f>
        <v>4821</v>
      </c>
      <c r="J12" s="18">
        <f t="shared" si="0"/>
        <v>21998</v>
      </c>
    </row>
    <row r="13" spans="1:10" s="5" customFormat="1" ht="12" customHeight="1">
      <c r="A13" s="19" t="s">
        <v>10</v>
      </c>
      <c r="B13" s="20">
        <v>10428</v>
      </c>
      <c r="C13" s="20">
        <v>8953</v>
      </c>
      <c r="D13" s="20">
        <v>8145</v>
      </c>
      <c r="E13" s="20"/>
      <c r="F13" s="20">
        <v>1913</v>
      </c>
      <c r="G13" s="20">
        <v>1409</v>
      </c>
      <c r="H13" s="20">
        <f>2581+1001</f>
        <v>3582</v>
      </c>
      <c r="I13" s="20">
        <v>2101</v>
      </c>
      <c r="J13" s="21">
        <f t="shared" si="0"/>
        <v>9005</v>
      </c>
    </row>
    <row r="14" spans="1:10" s="5" customFormat="1" ht="12" customHeight="1">
      <c r="A14" s="19" t="s">
        <v>11</v>
      </c>
      <c r="B14" s="20">
        <v>12615</v>
      </c>
      <c r="C14" s="20">
        <v>10638</v>
      </c>
      <c r="D14" s="20">
        <v>11631</v>
      </c>
      <c r="E14" s="20"/>
      <c r="F14" s="20">
        <v>2217</v>
      </c>
      <c r="G14" s="20">
        <v>1995</v>
      </c>
      <c r="H14" s="20">
        <f>3835+2226</f>
        <v>6061</v>
      </c>
      <c r="I14" s="20">
        <v>2720</v>
      </c>
      <c r="J14" s="21">
        <f t="shared" si="0"/>
        <v>12993</v>
      </c>
    </row>
    <row r="15" spans="1:10" s="5" customFormat="1" ht="12" customHeight="1">
      <c r="A15" s="17" t="s">
        <v>12</v>
      </c>
      <c r="B15" s="6">
        <v>97473</v>
      </c>
      <c r="C15" s="6">
        <v>100781</v>
      </c>
      <c r="D15" s="6">
        <v>101257</v>
      </c>
      <c r="E15" s="6"/>
      <c r="F15" s="6">
        <v>17859</v>
      </c>
      <c r="G15" s="6">
        <v>15591</v>
      </c>
      <c r="H15" s="6">
        <f>36314+16092</f>
        <v>52406</v>
      </c>
      <c r="I15" s="6">
        <v>20894</v>
      </c>
      <c r="J15" s="18">
        <f t="shared" si="0"/>
        <v>106750</v>
      </c>
    </row>
    <row r="16" spans="1:10" s="5" customFormat="1" ht="12" customHeight="1">
      <c r="A16" s="22" t="s">
        <v>13</v>
      </c>
      <c r="B16" s="6">
        <v>24840</v>
      </c>
      <c r="C16" s="6">
        <v>23844</v>
      </c>
      <c r="D16" s="6">
        <v>26326</v>
      </c>
      <c r="E16" s="6"/>
      <c r="F16" s="6">
        <v>3107</v>
      </c>
      <c r="G16" s="6">
        <v>2930</v>
      </c>
      <c r="H16" s="6">
        <f>12070+4521</f>
        <v>16591</v>
      </c>
      <c r="I16" s="6">
        <v>3546</v>
      </c>
      <c r="J16" s="18">
        <f t="shared" si="0"/>
        <v>26174</v>
      </c>
    </row>
    <row r="17" spans="1:10" s="24" customFormat="1" ht="12" customHeight="1">
      <c r="A17" s="23" t="s">
        <v>5</v>
      </c>
      <c r="B17" s="18">
        <v>125157</v>
      </c>
      <c r="C17" s="18">
        <v>120059</v>
      </c>
      <c r="D17" s="18">
        <v>127516</v>
      </c>
      <c r="E17" s="18"/>
      <c r="F17" s="18">
        <v>24494</v>
      </c>
      <c r="G17" s="18">
        <v>25712</v>
      </c>
      <c r="H17" s="18">
        <f>34191+19167</f>
        <v>53358</v>
      </c>
      <c r="I17" s="18">
        <v>19970</v>
      </c>
      <c r="J17" s="18">
        <f t="shared" si="0"/>
        <v>123534</v>
      </c>
    </row>
    <row r="18" spans="1:10" s="5" customFormat="1" ht="12" customHeight="1">
      <c r="A18" s="22" t="s">
        <v>14</v>
      </c>
      <c r="B18" s="6">
        <v>128886</v>
      </c>
      <c r="C18" s="6">
        <v>132424</v>
      </c>
      <c r="D18" s="6">
        <v>137987</v>
      </c>
      <c r="E18" s="6"/>
      <c r="F18" s="6">
        <v>26125</v>
      </c>
      <c r="G18" s="6">
        <v>24831</v>
      </c>
      <c r="H18" s="6">
        <f>32657+26355</f>
        <v>59012</v>
      </c>
      <c r="I18" s="6">
        <v>29007</v>
      </c>
      <c r="J18" s="18">
        <f t="shared" si="0"/>
        <v>138975</v>
      </c>
    </row>
    <row r="19" spans="1:10" s="5" customFormat="1" ht="12" customHeight="1">
      <c r="A19" s="22" t="s">
        <v>15</v>
      </c>
      <c r="B19" s="6">
        <v>92209</v>
      </c>
      <c r="C19" s="6">
        <v>92728</v>
      </c>
      <c r="D19" s="6">
        <v>90814</v>
      </c>
      <c r="E19" s="6"/>
      <c r="F19" s="6">
        <v>22473</v>
      </c>
      <c r="G19" s="6">
        <v>11545</v>
      </c>
      <c r="H19" s="6">
        <f>29748+13392</f>
        <v>43140</v>
      </c>
      <c r="I19" s="6">
        <v>19569</v>
      </c>
      <c r="J19" s="18">
        <f t="shared" si="0"/>
        <v>96727</v>
      </c>
    </row>
    <row r="20" spans="1:10" s="5" customFormat="1" ht="12" customHeight="1">
      <c r="A20" s="22" t="s">
        <v>16</v>
      </c>
      <c r="B20" s="6">
        <v>16671</v>
      </c>
      <c r="C20" s="6">
        <v>18259</v>
      </c>
      <c r="D20" s="6">
        <v>18453</v>
      </c>
      <c r="E20" s="6"/>
      <c r="F20" s="6">
        <v>3793</v>
      </c>
      <c r="G20" s="6">
        <v>1975</v>
      </c>
      <c r="H20" s="6">
        <f>6990+2567</f>
        <v>9557</v>
      </c>
      <c r="I20" s="6">
        <v>2837</v>
      </c>
      <c r="J20" s="18">
        <f t="shared" si="0"/>
        <v>18162</v>
      </c>
    </row>
    <row r="21" spans="1:10" s="5" customFormat="1" ht="12" customHeight="1">
      <c r="A21" s="22" t="s">
        <v>17</v>
      </c>
      <c r="B21" s="6">
        <v>27239</v>
      </c>
      <c r="C21" s="6">
        <v>28110</v>
      </c>
      <c r="D21" s="6">
        <v>25482</v>
      </c>
      <c r="E21" s="6"/>
      <c r="F21" s="6">
        <v>5450</v>
      </c>
      <c r="G21" s="6">
        <v>3332</v>
      </c>
      <c r="H21" s="6">
        <f>10378+3379</f>
        <v>13757</v>
      </c>
      <c r="I21" s="6">
        <v>4795</v>
      </c>
      <c r="J21" s="18">
        <f t="shared" si="0"/>
        <v>27334</v>
      </c>
    </row>
    <row r="22" spans="1:10" s="5" customFormat="1" ht="12" customHeight="1">
      <c r="A22" s="22" t="s">
        <v>18</v>
      </c>
      <c r="B22" s="6">
        <v>149480</v>
      </c>
      <c r="C22" s="6">
        <v>157059</v>
      </c>
      <c r="D22" s="6">
        <v>159262</v>
      </c>
      <c r="E22" s="6"/>
      <c r="F22" s="6">
        <v>27481</v>
      </c>
      <c r="G22" s="6">
        <v>14893</v>
      </c>
      <c r="H22" s="6">
        <f>96309+21998</f>
        <v>118307</v>
      </c>
      <c r="I22" s="6">
        <v>24953</v>
      </c>
      <c r="J22" s="18">
        <f t="shared" si="0"/>
        <v>185634</v>
      </c>
    </row>
    <row r="23" spans="1:10" s="5" customFormat="1" ht="12" customHeight="1">
      <c r="A23" s="22" t="s">
        <v>19</v>
      </c>
      <c r="B23" s="6">
        <v>17753</v>
      </c>
      <c r="C23" s="6">
        <v>18485</v>
      </c>
      <c r="D23" s="6">
        <v>17435</v>
      </c>
      <c r="E23" s="6"/>
      <c r="F23" s="6">
        <v>5446</v>
      </c>
      <c r="G23" s="6">
        <v>2487</v>
      </c>
      <c r="H23" s="6">
        <f>6748+1562</f>
        <v>8310</v>
      </c>
      <c r="I23" s="6">
        <v>2492</v>
      </c>
      <c r="J23" s="18">
        <f t="shared" si="0"/>
        <v>18735</v>
      </c>
    </row>
    <row r="24" spans="1:10" s="5" customFormat="1" ht="12" customHeight="1">
      <c r="A24" s="22" t="s">
        <v>20</v>
      </c>
      <c r="B24" s="6">
        <v>5582</v>
      </c>
      <c r="C24" s="6">
        <v>4250</v>
      </c>
      <c r="D24" s="6">
        <v>4126</v>
      </c>
      <c r="E24" s="6"/>
      <c r="F24" s="6">
        <v>1902</v>
      </c>
      <c r="G24" s="6">
        <v>326</v>
      </c>
      <c r="H24" s="6">
        <f>1293+683</f>
        <v>1976</v>
      </c>
      <c r="I24" s="6">
        <v>331</v>
      </c>
      <c r="J24" s="18">
        <f t="shared" si="0"/>
        <v>4535</v>
      </c>
    </row>
    <row r="25" spans="1:10" s="5" customFormat="1" ht="12" customHeight="1">
      <c r="A25" s="22" t="s">
        <v>21</v>
      </c>
      <c r="B25" s="6">
        <v>91338</v>
      </c>
      <c r="C25" s="6">
        <v>92816</v>
      </c>
      <c r="D25" s="6">
        <v>90036</v>
      </c>
      <c r="E25" s="6"/>
      <c r="F25" s="6">
        <v>36478</v>
      </c>
      <c r="G25" s="6">
        <v>13667</v>
      </c>
      <c r="H25" s="6">
        <f>31636+10007</f>
        <v>41643</v>
      </c>
      <c r="I25" s="6">
        <v>9247</v>
      </c>
      <c r="J25" s="18">
        <f t="shared" si="0"/>
        <v>101035</v>
      </c>
    </row>
    <row r="26" spans="1:10" s="5" customFormat="1" ht="12" customHeight="1">
      <c r="A26" s="22" t="s">
        <v>22</v>
      </c>
      <c r="B26" s="6">
        <v>45512</v>
      </c>
      <c r="C26" s="6">
        <v>44778</v>
      </c>
      <c r="D26" s="6">
        <v>45625</v>
      </c>
      <c r="E26" s="6"/>
      <c r="F26" s="6">
        <v>17030</v>
      </c>
      <c r="G26" s="6">
        <v>6380</v>
      </c>
      <c r="H26" s="6">
        <f>16979+4576</f>
        <v>21555</v>
      </c>
      <c r="I26" s="6">
        <v>6131</v>
      </c>
      <c r="J26" s="18">
        <f t="shared" si="0"/>
        <v>51096</v>
      </c>
    </row>
    <row r="27" spans="1:10" s="5" customFormat="1" ht="12" customHeight="1">
      <c r="A27" s="22" t="s">
        <v>23</v>
      </c>
      <c r="B27" s="6">
        <v>6681</v>
      </c>
      <c r="C27" s="6">
        <v>6437</v>
      </c>
      <c r="D27" s="6">
        <v>6128</v>
      </c>
      <c r="E27" s="6"/>
      <c r="F27" s="6">
        <v>1739</v>
      </c>
      <c r="G27" s="6">
        <v>1308</v>
      </c>
      <c r="H27" s="6">
        <f>1989+948</f>
        <v>2937</v>
      </c>
      <c r="I27" s="6">
        <v>647</v>
      </c>
      <c r="J27" s="18">
        <f t="shared" si="0"/>
        <v>6631</v>
      </c>
    </row>
    <row r="28" spans="1:10" s="5" customFormat="1" ht="12" customHeight="1">
      <c r="A28" s="22" t="s">
        <v>24</v>
      </c>
      <c r="B28" s="6">
        <v>19311</v>
      </c>
      <c r="C28" s="6">
        <v>21701</v>
      </c>
      <c r="D28" s="6">
        <v>20479</v>
      </c>
      <c r="E28" s="6"/>
      <c r="F28" s="6">
        <v>7730</v>
      </c>
      <c r="G28" s="6">
        <v>4446</v>
      </c>
      <c r="H28" s="6">
        <f>8109+1647</f>
        <v>9756</v>
      </c>
      <c r="I28" s="6">
        <v>1792</v>
      </c>
      <c r="J28" s="18">
        <f t="shared" si="0"/>
        <v>23724</v>
      </c>
    </row>
    <row r="29" spans="1:10" s="5" customFormat="1" ht="12" customHeight="1">
      <c r="A29" s="22" t="s">
        <v>25</v>
      </c>
      <c r="B29" s="6">
        <v>42280</v>
      </c>
      <c r="C29" s="6">
        <v>44780</v>
      </c>
      <c r="D29" s="6">
        <v>45888</v>
      </c>
      <c r="E29" s="6"/>
      <c r="F29" s="6">
        <v>10797</v>
      </c>
      <c r="G29" s="6">
        <v>5580</v>
      </c>
      <c r="H29" s="6">
        <f>22883+4428</f>
        <v>27311</v>
      </c>
      <c r="I29" s="6">
        <v>4027</v>
      </c>
      <c r="J29" s="18">
        <f t="shared" si="0"/>
        <v>47715</v>
      </c>
    </row>
    <row r="30" spans="1:10" s="5" customFormat="1" ht="12" customHeight="1">
      <c r="A30" s="17" t="s">
        <v>26</v>
      </c>
      <c r="B30" s="6">
        <v>18125</v>
      </c>
      <c r="C30" s="6">
        <v>17669</v>
      </c>
      <c r="D30" s="6">
        <v>17649</v>
      </c>
      <c r="E30" s="6"/>
      <c r="F30" s="6">
        <v>2600</v>
      </c>
      <c r="G30" s="6">
        <v>2019</v>
      </c>
      <c r="H30" s="6">
        <f>9415+1509</f>
        <v>10924</v>
      </c>
      <c r="I30" s="6">
        <v>2128</v>
      </c>
      <c r="J30" s="18">
        <f t="shared" si="0"/>
        <v>17671</v>
      </c>
    </row>
    <row r="31" spans="1:10" s="24" customFormat="1" ht="12" customHeight="1">
      <c r="A31" s="25" t="s">
        <v>28</v>
      </c>
      <c r="B31" s="18">
        <v>2260043</v>
      </c>
      <c r="C31" s="18">
        <v>2241310</v>
      </c>
      <c r="D31" s="18">
        <v>2337603</v>
      </c>
      <c r="E31" s="18"/>
      <c r="F31" s="18">
        <f>SUM(F9:F12,F15:F30)</f>
        <v>490184</v>
      </c>
      <c r="G31" s="18">
        <f>SUM(G9:G12,G15:G30)</f>
        <v>799054</v>
      </c>
      <c r="H31" s="18">
        <f>SUM(H9:H12,H15:H30)</f>
        <v>798643</v>
      </c>
      <c r="I31" s="18">
        <f>SUM(I9:I12,I15:I30)</f>
        <v>275998</v>
      </c>
      <c r="J31" s="18">
        <f>SUM(J9:J12,J15:J30)</f>
        <v>2363879</v>
      </c>
    </row>
    <row r="32" spans="1:10" s="5" customFormat="1" ht="12" customHeight="1">
      <c r="A32" s="26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53" s="1" customFormat="1" ht="12"/>
    <row r="67" s="1" customFormat="1" ht="12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2004-12-02T15:33:44Z</cp:lastPrinted>
  <dcterms:created xsi:type="dcterms:W3CDTF">2003-10-21T10:17:35Z</dcterms:created>
  <dcterms:modified xsi:type="dcterms:W3CDTF">2005-12-14T14:45:56Z</dcterms:modified>
  <cp:category/>
  <cp:version/>
  <cp:contentType/>
  <cp:contentStatus/>
</cp:coreProperties>
</file>