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chema" sheetId="1" r:id="rId1"/>
  </sheets>
  <definedNames>
    <definedName name="_xlnm.Print_Area" localSheetId="0">'schema'!$A$1:$J$42</definedName>
  </definedNames>
  <calcPr fullCalcOnLoad="1"/>
</workbook>
</file>

<file path=xl/sharedStrings.xml><?xml version="1.0" encoding="utf-8"?>
<sst xmlns="http://schemas.openxmlformats.org/spreadsheetml/2006/main" count="127" uniqueCount="76">
  <si>
    <t>LIGURIA</t>
  </si>
  <si>
    <t>DEA1</t>
  </si>
  <si>
    <t>GR41</t>
  </si>
  <si>
    <t>FRIULI-VENEZIA GIULIA</t>
  </si>
  <si>
    <t>TOSCANA</t>
  </si>
  <si>
    <t>LAZIO</t>
  </si>
  <si>
    <t>SE02</t>
  </si>
  <si>
    <t>SE04</t>
  </si>
  <si>
    <t>SE06</t>
  </si>
  <si>
    <t>SE07</t>
  </si>
  <si>
    <t>SE08</t>
  </si>
  <si>
    <t>SE0A</t>
  </si>
  <si>
    <t>UKC2</t>
  </si>
  <si>
    <t>UKK2</t>
  </si>
  <si>
    <t>UKK4</t>
  </si>
  <si>
    <r>
      <t xml:space="preserve">Fonte: </t>
    </r>
    <r>
      <rPr>
        <sz val="7"/>
        <rFont val="Arial"/>
        <family val="2"/>
      </rPr>
      <t>EUROSTAT</t>
    </r>
  </si>
  <si>
    <t xml:space="preserve">REGIONE </t>
  </si>
  <si>
    <t>….</t>
  </si>
  <si>
    <t>Agricoltura e pesca</t>
  </si>
  <si>
    <t>Industria</t>
  </si>
  <si>
    <t>Servizi</t>
  </si>
  <si>
    <t>Complesso</t>
  </si>
  <si>
    <t>OCCUPATI</t>
  </si>
  <si>
    <t>RETRIBUZIONI</t>
  </si>
  <si>
    <t>COD. NUTS2</t>
  </si>
  <si>
    <t>ITC3</t>
  </si>
  <si>
    <t>ITE4</t>
  </si>
  <si>
    <t>BE21</t>
  </si>
  <si>
    <t>PROV. ANTWERPEN</t>
  </si>
  <si>
    <t>BE23</t>
  </si>
  <si>
    <t>PROV. OOST-VLAANDEREN</t>
  </si>
  <si>
    <t>BE25</t>
  </si>
  <si>
    <t>PROV. WEST-VLAANDEREN</t>
  </si>
  <si>
    <t>DE50</t>
  </si>
  <si>
    <t>DEF0</t>
  </si>
  <si>
    <t>DK00</t>
  </si>
  <si>
    <t>DENMARK</t>
  </si>
  <si>
    <t>ES12</t>
  </si>
  <si>
    <t>ES21</t>
  </si>
  <si>
    <t>ITC4</t>
  </si>
  <si>
    <t>ITD5</t>
  </si>
  <si>
    <t>EMILIA-ROMAGNA</t>
  </si>
  <si>
    <t>ITEQ</t>
  </si>
  <si>
    <t>ITF1</t>
  </si>
  <si>
    <t>ABRUZZO</t>
  </si>
  <si>
    <t>OSTRA MELLANSVERIGE</t>
  </si>
  <si>
    <t>SYDSVERIGE</t>
  </si>
  <si>
    <t>NORRA MELLANSVERIGE</t>
  </si>
  <si>
    <t>MELLERSTA NORRLAND</t>
  </si>
  <si>
    <t>OVRE NORRLAND</t>
  </si>
  <si>
    <t>SE09</t>
  </si>
  <si>
    <t>SMALAND MED OAMA</t>
  </si>
  <si>
    <t>VASTSVERIGE</t>
  </si>
  <si>
    <t>UKH1</t>
  </si>
  <si>
    <t xml:space="preserve">UKM2 </t>
  </si>
  <si>
    <t xml:space="preserve">UKM3 </t>
  </si>
  <si>
    <t>UKM4</t>
  </si>
  <si>
    <t>COMPLESSO 30 REGIONI</t>
  </si>
  <si>
    <t>COMPLESSO UE 25</t>
  </si>
  <si>
    <t>BREMEN (a)</t>
  </si>
  <si>
    <r>
      <t>Tavola 25.18 Occupati - Anno 2003</t>
    </r>
    <r>
      <rPr>
        <i/>
        <sz val="9"/>
        <rFont val="Arial"/>
        <family val="2"/>
      </rPr>
      <t xml:space="preserve"> (migliaia)</t>
    </r>
    <r>
      <rPr>
        <b/>
        <sz val="9"/>
        <rFont val="Arial"/>
        <family val="2"/>
      </rPr>
      <t xml:space="preserve"> e Retribuzioni per settore - Anno 2003 </t>
    </r>
    <r>
      <rPr>
        <i/>
        <sz val="9"/>
        <rFont val="Arial"/>
        <family val="2"/>
      </rPr>
      <t>(milioni di euro)</t>
    </r>
  </si>
  <si>
    <t>NORTHUMBERLAND AND TYNE &amp; WEAR</t>
  </si>
  <si>
    <t xml:space="preserve">EAST ANGLIA </t>
  </si>
  <si>
    <t>DORSET &amp; SOMERSET</t>
  </si>
  <si>
    <t xml:space="preserve">DEVON </t>
  </si>
  <si>
    <t xml:space="preserve">EASTERN SCOTLAND </t>
  </si>
  <si>
    <t>SOUTH WESTERN SCOTLAND</t>
  </si>
  <si>
    <t>HIGLANDS AND ISLANDS</t>
  </si>
  <si>
    <t>COMPLESSO UE 15</t>
  </si>
  <si>
    <t>VOREIO AGAIO</t>
  </si>
  <si>
    <t>DUESSELDORF (a)</t>
  </si>
  <si>
    <t>SCHLESWIG-HOLSTEIN (a)</t>
  </si>
  <si>
    <t>(a) occupati dati provvisori</t>
  </si>
  <si>
    <t>PRINCIPADO DE ASTURIAS (b)</t>
  </si>
  <si>
    <t>PAIS VASCO (b)</t>
  </si>
  <si>
    <t>(b) dati stimati per l'agricoltura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</si>
</sst>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1" fontId="4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7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170" fontId="6" fillId="0" borderId="0" xfId="0" applyNumberFormat="1" applyFont="1" applyBorder="1" applyAlignment="1">
      <alignment horizontal="left" vertical="center"/>
    </xf>
    <xf numFmtId="170" fontId="6" fillId="0" borderId="0" xfId="0" applyNumberFormat="1" applyFont="1" applyBorder="1" applyAlignment="1">
      <alignment horizontal="right" vertical="center"/>
    </xf>
    <xf numFmtId="170" fontId="6" fillId="0" borderId="0" xfId="0" applyNumberFormat="1" applyFont="1" applyAlignment="1">
      <alignment/>
    </xf>
    <xf numFmtId="170" fontId="6" fillId="0" borderId="0" xfId="0" applyNumberFormat="1" applyFont="1" applyAlignment="1">
      <alignment horizontal="right"/>
    </xf>
    <xf numFmtId="170" fontId="9" fillId="0" borderId="0" xfId="0" applyNumberFormat="1" applyFont="1" applyAlignment="1">
      <alignment/>
    </xf>
    <xf numFmtId="170" fontId="9" fillId="0" borderId="0" xfId="0" applyNumberFormat="1" applyFont="1" applyAlignment="1">
      <alignment horizontal="right"/>
    </xf>
    <xf numFmtId="171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171" fontId="9" fillId="0" borderId="0" xfId="0" applyNumberFormat="1" applyFont="1" applyAlignment="1">
      <alignment/>
    </xf>
    <xf numFmtId="170" fontId="9" fillId="0" borderId="1" xfId="0" applyNumberFormat="1" applyFont="1" applyBorder="1" applyAlignment="1">
      <alignment horizontal="right"/>
    </xf>
    <xf numFmtId="0" fontId="6" fillId="0" borderId="0" xfId="0" applyFont="1" applyAlignment="1" quotePrefix="1">
      <alignment/>
    </xf>
    <xf numFmtId="170" fontId="6" fillId="0" borderId="0" xfId="0" applyNumberFormat="1" applyFont="1" applyAlignment="1">
      <alignment/>
    </xf>
    <xf numFmtId="170" fontId="6" fillId="0" borderId="0" xfId="0" applyNumberFormat="1" applyFont="1" applyAlignment="1" quotePrefix="1">
      <alignment/>
    </xf>
    <xf numFmtId="170" fontId="6" fillId="0" borderId="1" xfId="0" applyNumberFormat="1" applyFont="1" applyBorder="1" applyAlignment="1">
      <alignment horizontal="right" vertical="center" wrapText="1"/>
    </xf>
    <xf numFmtId="170" fontId="6" fillId="0" borderId="1" xfId="0" applyNumberFormat="1" applyFont="1" applyBorder="1" applyAlignment="1">
      <alignment horizontal="right" vertical="center"/>
    </xf>
    <xf numFmtId="170" fontId="10" fillId="0" borderId="0" xfId="0" applyNumberFormat="1" applyFont="1" applyAlignment="1">
      <alignment/>
    </xf>
    <xf numFmtId="170" fontId="10" fillId="0" borderId="0" xfId="0" applyNumberFormat="1" applyFont="1" applyAlignment="1">
      <alignment horizontal="right"/>
    </xf>
    <xf numFmtId="170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71" fontId="0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/>
    </xf>
    <xf numFmtId="170" fontId="9" fillId="0" borderId="0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170" fontId="6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SheetLayoutView="75" workbookViewId="0" topLeftCell="A1">
      <selection activeCell="A1" sqref="A1:J42"/>
    </sheetView>
  </sheetViews>
  <sheetFormatPr defaultColWidth="9.140625" defaultRowHeight="12.75"/>
  <cols>
    <col min="1" max="1" width="6.28125" style="37" customWidth="1"/>
    <col min="2" max="2" width="28.57421875" style="37" customWidth="1"/>
    <col min="3" max="6" width="9.140625" style="34" customWidth="1"/>
    <col min="7" max="9" width="9.140625" style="9" customWidth="1"/>
    <col min="10" max="10" width="9.421875" style="9" bestFit="1" customWidth="1"/>
    <col min="11" max="16" width="9.140625" style="38" customWidth="1"/>
    <col min="17" max="16384" width="9.140625" style="37" customWidth="1"/>
  </cols>
  <sheetData>
    <row r="1" spans="1:16" s="3" customFormat="1" ht="18.75" customHeight="1">
      <c r="A1" s="2" t="s">
        <v>60</v>
      </c>
      <c r="B1" s="2"/>
      <c r="C1" s="10"/>
      <c r="D1" s="34"/>
      <c r="E1" s="34"/>
      <c r="F1" s="35"/>
      <c r="G1" s="11"/>
      <c r="H1" s="11"/>
      <c r="I1" s="11"/>
      <c r="J1" s="36"/>
      <c r="K1" s="6"/>
      <c r="L1" s="6"/>
      <c r="M1" s="6"/>
      <c r="N1" s="6"/>
      <c r="O1" s="6"/>
      <c r="P1" s="6"/>
    </row>
    <row r="3" spans="1:16" s="5" customFormat="1" ht="18.75" customHeight="1">
      <c r="A3" s="45" t="s">
        <v>24</v>
      </c>
      <c r="B3" s="47" t="s">
        <v>16</v>
      </c>
      <c r="C3" s="48" t="s">
        <v>22</v>
      </c>
      <c r="D3" s="48"/>
      <c r="E3" s="48"/>
      <c r="F3" s="48"/>
      <c r="G3" s="48" t="s">
        <v>23</v>
      </c>
      <c r="H3" s="48"/>
      <c r="I3" s="48"/>
      <c r="J3" s="48"/>
      <c r="K3" s="7"/>
      <c r="L3" s="7"/>
      <c r="M3" s="7"/>
      <c r="N3" s="7"/>
      <c r="O3" s="7"/>
      <c r="P3" s="7"/>
    </row>
    <row r="4" spans="1:16" s="14" customFormat="1" ht="18.75" customHeight="1">
      <c r="A4" s="46"/>
      <c r="B4" s="46"/>
      <c r="C4" s="32" t="s">
        <v>18</v>
      </c>
      <c r="D4" s="33" t="s">
        <v>19</v>
      </c>
      <c r="E4" s="33" t="s">
        <v>20</v>
      </c>
      <c r="F4" s="32" t="s">
        <v>21</v>
      </c>
      <c r="G4" s="32" t="s">
        <v>18</v>
      </c>
      <c r="H4" s="33" t="s">
        <v>19</v>
      </c>
      <c r="I4" s="33" t="s">
        <v>20</v>
      </c>
      <c r="J4" s="33" t="s">
        <v>21</v>
      </c>
      <c r="K4" s="13"/>
      <c r="L4" s="13"/>
      <c r="M4" s="13"/>
      <c r="N4" s="13"/>
      <c r="O4" s="13"/>
      <c r="P4" s="13"/>
    </row>
    <row r="5" spans="1:16" s="14" customFormat="1" ht="9" customHeight="1">
      <c r="A5" s="15"/>
      <c r="B5" s="15"/>
      <c r="C5" s="16"/>
      <c r="D5" s="17"/>
      <c r="E5" s="17"/>
      <c r="F5" s="17"/>
      <c r="G5" s="16"/>
      <c r="H5" s="17"/>
      <c r="I5" s="17"/>
      <c r="J5" s="17"/>
      <c r="K5" s="13"/>
      <c r="L5" s="13"/>
      <c r="M5" s="13"/>
      <c r="N5" s="13"/>
      <c r="O5" s="13"/>
      <c r="P5" s="13"/>
    </row>
    <row r="6" spans="1:16" s="14" customFormat="1" ht="9" customHeight="1">
      <c r="A6" s="39" t="s">
        <v>27</v>
      </c>
      <c r="B6" s="39" t="s">
        <v>28</v>
      </c>
      <c r="C6" s="18">
        <v>11.4</v>
      </c>
      <c r="D6" s="14">
        <v>176.4</v>
      </c>
      <c r="E6" s="18">
        <v>518.4</v>
      </c>
      <c r="F6" s="19">
        <f>SUM(C6:E6)</f>
        <v>706.2</v>
      </c>
      <c r="G6" s="19">
        <v>97.2</v>
      </c>
      <c r="H6" s="19">
        <v>8902</v>
      </c>
      <c r="I6" s="19">
        <v>17072.3</v>
      </c>
      <c r="J6" s="18">
        <f>+G6+H6+I6</f>
        <v>26071.5</v>
      </c>
      <c r="K6" s="13"/>
      <c r="L6" s="13"/>
      <c r="M6" s="13"/>
      <c r="N6" s="13"/>
      <c r="O6" s="13"/>
      <c r="P6" s="13"/>
    </row>
    <row r="7" spans="1:16" s="14" customFormat="1" ht="9" customHeight="1">
      <c r="A7" s="39" t="s">
        <v>29</v>
      </c>
      <c r="B7" s="39" t="s">
        <v>30</v>
      </c>
      <c r="C7" s="18">
        <v>13.4</v>
      </c>
      <c r="D7" s="14">
        <v>132.9</v>
      </c>
      <c r="E7" s="18">
        <v>361.7</v>
      </c>
      <c r="F7" s="19">
        <f>SUM(C7:E7)+0.1</f>
        <v>508.1</v>
      </c>
      <c r="G7" s="19">
        <v>78.4</v>
      </c>
      <c r="H7" s="19">
        <v>5521.9</v>
      </c>
      <c r="I7" s="19">
        <v>10538.6</v>
      </c>
      <c r="J7" s="18">
        <f aca="true" t="shared" si="0" ref="J7:J35">+G7+H7+I7</f>
        <v>16138.9</v>
      </c>
      <c r="K7" s="13"/>
      <c r="L7" s="13"/>
      <c r="M7" s="13"/>
      <c r="N7" s="13"/>
      <c r="O7" s="13"/>
      <c r="P7" s="13"/>
    </row>
    <row r="8" spans="1:16" s="14" customFormat="1" ht="9" customHeight="1">
      <c r="A8" s="39" t="s">
        <v>31</v>
      </c>
      <c r="B8" s="39" t="s">
        <v>32</v>
      </c>
      <c r="C8" s="18">
        <v>18.4</v>
      </c>
      <c r="D8" s="14">
        <v>134.8</v>
      </c>
      <c r="E8" s="18">
        <v>317.9</v>
      </c>
      <c r="F8" s="19">
        <f>SUM(C8:E8)-0.1</f>
        <v>471</v>
      </c>
      <c r="G8" s="19">
        <v>105.4</v>
      </c>
      <c r="H8" s="19">
        <v>4855.8</v>
      </c>
      <c r="I8" s="19">
        <v>8593.1</v>
      </c>
      <c r="J8" s="18">
        <f t="shared" si="0"/>
        <v>13554.3</v>
      </c>
      <c r="K8" s="13"/>
      <c r="L8" s="13"/>
      <c r="M8" s="13"/>
      <c r="N8" s="13"/>
      <c r="O8" s="13"/>
      <c r="P8" s="13"/>
    </row>
    <row r="9" spans="1:16" s="14" customFormat="1" ht="9" customHeight="1">
      <c r="A9" s="39" t="s">
        <v>33</v>
      </c>
      <c r="B9" s="39" t="s">
        <v>59</v>
      </c>
      <c r="C9" s="18">
        <v>1.4</v>
      </c>
      <c r="D9" s="14">
        <v>88.7</v>
      </c>
      <c r="E9" s="18">
        <v>293.6</v>
      </c>
      <c r="F9" s="19">
        <f>SUM(C9:E9)</f>
        <v>383.70000000000005</v>
      </c>
      <c r="G9" s="19">
        <v>26</v>
      </c>
      <c r="H9" s="19">
        <v>3810</v>
      </c>
      <c r="I9" s="19">
        <v>8780</v>
      </c>
      <c r="J9" s="18">
        <f>+G9+H9+I9+1</f>
        <v>12617</v>
      </c>
      <c r="K9" s="13"/>
      <c r="L9" s="13"/>
      <c r="M9" s="13"/>
      <c r="N9" s="13"/>
      <c r="O9" s="13"/>
      <c r="P9" s="13"/>
    </row>
    <row r="10" spans="1:16" s="14" customFormat="1" ht="9" customHeight="1">
      <c r="A10" s="39" t="s">
        <v>1</v>
      </c>
      <c r="B10" s="39" t="s">
        <v>70</v>
      </c>
      <c r="C10" s="18">
        <v>28.8</v>
      </c>
      <c r="D10" s="13">
        <v>622</v>
      </c>
      <c r="E10" s="18">
        <v>1865.5</v>
      </c>
      <c r="F10" s="19">
        <f>SUM(C10:E10)-1</f>
        <v>2515.3</v>
      </c>
      <c r="G10" s="19">
        <v>456</v>
      </c>
      <c r="H10" s="19">
        <v>25858</v>
      </c>
      <c r="I10" s="19">
        <v>52302</v>
      </c>
      <c r="J10" s="18">
        <f t="shared" si="0"/>
        <v>78616</v>
      </c>
      <c r="K10" s="13"/>
      <c r="L10" s="13"/>
      <c r="M10" s="13"/>
      <c r="N10" s="13"/>
      <c r="O10" s="13"/>
      <c r="P10" s="13"/>
    </row>
    <row r="11" spans="1:16" s="14" customFormat="1" ht="9" customHeight="1">
      <c r="A11" s="39" t="s">
        <v>34</v>
      </c>
      <c r="B11" s="39" t="s">
        <v>71</v>
      </c>
      <c r="C11" s="18">
        <v>40.4</v>
      </c>
      <c r="D11" s="14">
        <v>259.1</v>
      </c>
      <c r="E11" s="18">
        <v>924.7</v>
      </c>
      <c r="F11" s="19">
        <f>SUM(C11:E11)-0.1</f>
        <v>1224.1000000000001</v>
      </c>
      <c r="G11" s="19">
        <v>455</v>
      </c>
      <c r="H11" s="19">
        <v>8936</v>
      </c>
      <c r="I11" s="19">
        <v>23965</v>
      </c>
      <c r="J11" s="18">
        <f>+G11+H11+I11+1</f>
        <v>33357</v>
      </c>
      <c r="K11" s="13"/>
      <c r="L11" s="13"/>
      <c r="M11" s="13"/>
      <c r="N11" s="13"/>
      <c r="O11" s="13"/>
      <c r="P11" s="13"/>
    </row>
    <row r="12" spans="1:16" s="14" customFormat="1" ht="9" customHeight="1">
      <c r="A12" s="39" t="s">
        <v>35</v>
      </c>
      <c r="B12" s="39" t="s">
        <v>36</v>
      </c>
      <c r="C12" s="18">
        <v>88</v>
      </c>
      <c r="D12" s="13">
        <v>596</v>
      </c>
      <c r="E12" s="18">
        <v>2065</v>
      </c>
      <c r="F12" s="19">
        <f>SUM(C12:E12)+1</f>
        <v>2750</v>
      </c>
      <c r="G12" s="19">
        <v>1099.6</v>
      </c>
      <c r="H12" s="19">
        <v>24326.4</v>
      </c>
      <c r="I12" s="19">
        <v>77295.3</v>
      </c>
      <c r="J12" s="18">
        <f>+G12+H12+I12+0.4</f>
        <v>102721.7</v>
      </c>
      <c r="K12" s="13"/>
      <c r="L12" s="13"/>
      <c r="M12" s="13"/>
      <c r="N12" s="13"/>
      <c r="O12" s="13"/>
      <c r="P12" s="13"/>
    </row>
    <row r="13" spans="1:16" s="14" customFormat="1" ht="9" customHeight="1">
      <c r="A13" s="39" t="s">
        <v>37</v>
      </c>
      <c r="B13" s="39" t="s">
        <v>73</v>
      </c>
      <c r="C13" s="18">
        <v>18.7</v>
      </c>
      <c r="D13" s="14">
        <v>123.3</v>
      </c>
      <c r="E13" s="18">
        <v>244</v>
      </c>
      <c r="F13" s="19">
        <f aca="true" t="shared" si="1" ref="F12:F28">SUM(C13:E13)</f>
        <v>386</v>
      </c>
      <c r="G13" s="19">
        <v>72.4</v>
      </c>
      <c r="H13" s="19">
        <v>3178.7</v>
      </c>
      <c r="I13" s="19">
        <v>4984.6</v>
      </c>
      <c r="J13" s="18">
        <f>+G13+H13+I13-0.1</f>
        <v>8235.6</v>
      </c>
      <c r="K13" s="13"/>
      <c r="L13" s="13"/>
      <c r="M13" s="13"/>
      <c r="N13" s="13"/>
      <c r="O13" s="13"/>
      <c r="P13" s="13"/>
    </row>
    <row r="14" spans="1:16" s="14" customFormat="1" ht="9" customHeight="1">
      <c r="A14" s="39" t="s">
        <v>38</v>
      </c>
      <c r="B14" s="39" t="s">
        <v>74</v>
      </c>
      <c r="C14" s="18">
        <v>26.9</v>
      </c>
      <c r="D14" s="14">
        <v>362.5</v>
      </c>
      <c r="E14" s="18">
        <v>587.5</v>
      </c>
      <c r="F14" s="19">
        <f t="shared" si="1"/>
        <v>976.9</v>
      </c>
      <c r="G14" s="19">
        <v>137.5</v>
      </c>
      <c r="H14" s="19">
        <v>9874.7</v>
      </c>
      <c r="I14" s="19">
        <v>14123.9</v>
      </c>
      <c r="J14" s="18">
        <f t="shared" si="0"/>
        <v>24136.1</v>
      </c>
      <c r="K14" s="13"/>
      <c r="L14" s="13"/>
      <c r="M14" s="13"/>
      <c r="N14" s="13"/>
      <c r="O14" s="13"/>
      <c r="P14" s="13"/>
    </row>
    <row r="15" spans="1:16" s="14" customFormat="1" ht="9" customHeight="1">
      <c r="A15" s="39" t="s">
        <v>2</v>
      </c>
      <c r="B15" s="39" t="s">
        <v>69</v>
      </c>
      <c r="C15" s="19">
        <v>12.3</v>
      </c>
      <c r="D15" s="14">
        <v>11.6</v>
      </c>
      <c r="E15" s="19">
        <v>39.9</v>
      </c>
      <c r="F15" s="19">
        <f t="shared" si="1"/>
        <v>63.8</v>
      </c>
      <c r="G15" s="19">
        <v>27.7</v>
      </c>
      <c r="H15" s="19">
        <v>155.8</v>
      </c>
      <c r="I15" s="19">
        <v>638.4</v>
      </c>
      <c r="J15" s="18">
        <f t="shared" si="0"/>
        <v>821.9</v>
      </c>
      <c r="K15" s="13"/>
      <c r="L15" s="13"/>
      <c r="M15" s="13"/>
      <c r="N15" s="13"/>
      <c r="O15" s="13"/>
      <c r="P15" s="13"/>
    </row>
    <row r="16" spans="1:16" s="23" customFormat="1" ht="9" customHeight="1">
      <c r="A16" s="40" t="s">
        <v>25</v>
      </c>
      <c r="B16" s="40" t="s">
        <v>0</v>
      </c>
      <c r="C16" s="20">
        <v>17.8</v>
      </c>
      <c r="D16" s="23">
        <v>137.7</v>
      </c>
      <c r="E16" s="20">
        <v>524.2</v>
      </c>
      <c r="F16" s="21">
        <f t="shared" si="1"/>
        <v>679.7</v>
      </c>
      <c r="G16" s="21">
        <v>60</v>
      </c>
      <c r="H16" s="21">
        <v>3212.8</v>
      </c>
      <c r="I16" s="21">
        <v>12081.5</v>
      </c>
      <c r="J16" s="21">
        <f>SUM(G16:I16)+0.1</f>
        <v>15354.4</v>
      </c>
      <c r="K16" s="22"/>
      <c r="L16" s="22"/>
      <c r="M16" s="22"/>
      <c r="N16" s="22"/>
      <c r="O16" s="22"/>
      <c r="P16" s="22"/>
    </row>
    <row r="17" spans="1:16" s="14" customFormat="1" ht="9" customHeight="1">
      <c r="A17" s="39" t="s">
        <v>39</v>
      </c>
      <c r="B17" s="39" t="s">
        <v>3</v>
      </c>
      <c r="C17" s="18">
        <v>18</v>
      </c>
      <c r="D17" s="14">
        <v>165.4</v>
      </c>
      <c r="E17" s="18">
        <v>365</v>
      </c>
      <c r="F17" s="19">
        <f t="shared" si="1"/>
        <v>548.4</v>
      </c>
      <c r="G17" s="19">
        <v>110.3</v>
      </c>
      <c r="H17" s="19">
        <v>4268.9</v>
      </c>
      <c r="I17" s="19">
        <v>8788.6</v>
      </c>
      <c r="J17" s="18">
        <f t="shared" si="0"/>
        <v>13167.8</v>
      </c>
      <c r="K17" s="13"/>
      <c r="L17" s="13"/>
      <c r="M17" s="13"/>
      <c r="N17" s="13"/>
      <c r="O17" s="13"/>
      <c r="P17" s="13"/>
    </row>
    <row r="18" spans="1:16" s="14" customFormat="1" ht="9" customHeight="1">
      <c r="A18" s="39" t="s">
        <v>40</v>
      </c>
      <c r="B18" s="39" t="s">
        <v>41</v>
      </c>
      <c r="C18" s="18">
        <v>89.7</v>
      </c>
      <c r="D18" s="14">
        <v>697.9</v>
      </c>
      <c r="E18" s="18">
        <v>1266.5</v>
      </c>
      <c r="F18" s="19">
        <f t="shared" si="1"/>
        <v>2054.1</v>
      </c>
      <c r="G18" s="19">
        <v>563.6</v>
      </c>
      <c r="H18" s="19">
        <v>17922.7</v>
      </c>
      <c r="I18" s="19">
        <v>27421.8</v>
      </c>
      <c r="J18" s="18">
        <f t="shared" si="0"/>
        <v>45908.1</v>
      </c>
      <c r="K18" s="13"/>
      <c r="L18" s="13"/>
      <c r="M18" s="13"/>
      <c r="N18" s="13"/>
      <c r="O18" s="13"/>
      <c r="P18" s="13"/>
    </row>
    <row r="19" spans="1:16" s="14" customFormat="1" ht="9" customHeight="1">
      <c r="A19" s="39" t="s">
        <v>42</v>
      </c>
      <c r="B19" s="39" t="s">
        <v>4</v>
      </c>
      <c r="C19" s="18">
        <v>43.3</v>
      </c>
      <c r="D19" s="14">
        <v>508.2</v>
      </c>
      <c r="E19" s="18">
        <v>1105.4</v>
      </c>
      <c r="F19" s="19">
        <f t="shared" si="1"/>
        <v>1656.9</v>
      </c>
      <c r="G19" s="19">
        <v>236.3</v>
      </c>
      <c r="H19" s="19">
        <v>10610.7</v>
      </c>
      <c r="I19" s="19">
        <v>23818.4</v>
      </c>
      <c r="J19" s="18">
        <f>+G19+H19+I19+0.1</f>
        <v>34665.5</v>
      </c>
      <c r="K19" s="13"/>
      <c r="L19" s="13"/>
      <c r="M19" s="13"/>
      <c r="N19" s="13"/>
      <c r="O19" s="13"/>
      <c r="P19" s="13"/>
    </row>
    <row r="20" spans="1:16" s="14" customFormat="1" ht="9" customHeight="1">
      <c r="A20" s="39" t="s">
        <v>26</v>
      </c>
      <c r="B20" s="39" t="s">
        <v>5</v>
      </c>
      <c r="C20" s="18">
        <v>53.6</v>
      </c>
      <c r="D20" s="14">
        <v>429.4</v>
      </c>
      <c r="E20" s="19">
        <v>1937.8</v>
      </c>
      <c r="F20" s="19">
        <f t="shared" si="1"/>
        <v>2420.8</v>
      </c>
      <c r="G20" s="19">
        <v>444.8</v>
      </c>
      <c r="H20" s="19">
        <v>10622.3</v>
      </c>
      <c r="I20" s="19">
        <v>45758.1</v>
      </c>
      <c r="J20" s="18">
        <f t="shared" si="0"/>
        <v>56825.2</v>
      </c>
      <c r="K20" s="13"/>
      <c r="L20" s="13"/>
      <c r="M20" s="13"/>
      <c r="N20" s="13"/>
      <c r="O20" s="13"/>
      <c r="P20" s="13"/>
    </row>
    <row r="21" spans="1:16" s="14" customFormat="1" ht="9" customHeight="1">
      <c r="A21" s="39" t="s">
        <v>43</v>
      </c>
      <c r="B21" s="39" t="s">
        <v>44</v>
      </c>
      <c r="C21" s="18">
        <v>28.3</v>
      </c>
      <c r="D21" s="14">
        <v>153.9</v>
      </c>
      <c r="E21" s="18">
        <v>321.3</v>
      </c>
      <c r="F21" s="19">
        <f t="shared" si="1"/>
        <v>503.5</v>
      </c>
      <c r="G21" s="19">
        <v>89.3</v>
      </c>
      <c r="H21" s="19">
        <v>3342.5</v>
      </c>
      <c r="I21" s="19">
        <v>6811</v>
      </c>
      <c r="J21" s="18">
        <f t="shared" si="0"/>
        <v>10242.8</v>
      </c>
      <c r="K21" s="13"/>
      <c r="L21" s="13"/>
      <c r="M21" s="13"/>
      <c r="N21" s="13"/>
      <c r="O21" s="13"/>
      <c r="P21" s="13"/>
    </row>
    <row r="22" spans="1:16" s="14" customFormat="1" ht="9" customHeight="1">
      <c r="A22" s="39" t="s">
        <v>6</v>
      </c>
      <c r="B22" s="39" t="s">
        <v>45</v>
      </c>
      <c r="C22" s="19">
        <v>17.8</v>
      </c>
      <c r="D22" s="14">
        <v>169.9</v>
      </c>
      <c r="E22" s="18">
        <v>489.3</v>
      </c>
      <c r="F22" s="19">
        <f t="shared" si="1"/>
        <v>677</v>
      </c>
      <c r="G22" s="19">
        <v>215.3</v>
      </c>
      <c r="H22" s="19">
        <v>7171.8</v>
      </c>
      <c r="I22" s="19">
        <v>15424.5</v>
      </c>
      <c r="J22" s="18">
        <f>+G22+H22+I22-0.1</f>
        <v>22811.5</v>
      </c>
      <c r="K22" s="13"/>
      <c r="L22" s="13"/>
      <c r="M22" s="13"/>
      <c r="N22" s="13"/>
      <c r="O22" s="13"/>
      <c r="P22" s="13"/>
    </row>
    <row r="23" spans="1:16" s="14" customFormat="1" ht="9" customHeight="1">
      <c r="A23" s="39" t="s">
        <v>7</v>
      </c>
      <c r="B23" s="39" t="s">
        <v>46</v>
      </c>
      <c r="C23" s="18">
        <v>17.1</v>
      </c>
      <c r="D23" s="14">
        <v>136.4</v>
      </c>
      <c r="E23" s="18">
        <v>435.4</v>
      </c>
      <c r="F23" s="19">
        <f t="shared" si="1"/>
        <v>588.9</v>
      </c>
      <c r="G23" s="19">
        <v>234.7</v>
      </c>
      <c r="H23" s="19">
        <v>5738</v>
      </c>
      <c r="I23" s="19">
        <v>14141.8</v>
      </c>
      <c r="J23" s="18">
        <f t="shared" si="0"/>
        <v>20114.5</v>
      </c>
      <c r="K23" s="13"/>
      <c r="L23" s="13"/>
      <c r="M23" s="13"/>
      <c r="N23" s="13"/>
      <c r="O23" s="13"/>
      <c r="P23" s="13"/>
    </row>
    <row r="24" spans="1:16" s="14" customFormat="1" ht="9" customHeight="1">
      <c r="A24" s="39" t="s">
        <v>8</v>
      </c>
      <c r="B24" s="39" t="s">
        <v>47</v>
      </c>
      <c r="C24" s="18">
        <v>12.4</v>
      </c>
      <c r="D24" s="14">
        <v>96.3</v>
      </c>
      <c r="E24" s="18">
        <v>257.2</v>
      </c>
      <c r="F24" s="19">
        <f t="shared" si="1"/>
        <v>365.9</v>
      </c>
      <c r="G24" s="19">
        <v>171.3</v>
      </c>
      <c r="H24" s="19">
        <v>3951.5</v>
      </c>
      <c r="I24" s="19">
        <v>7920.4</v>
      </c>
      <c r="J24" s="18">
        <f>+G24+H24+I24-0.1</f>
        <v>12043.1</v>
      </c>
      <c r="K24" s="13"/>
      <c r="L24" s="13"/>
      <c r="M24" s="13"/>
      <c r="N24" s="13"/>
      <c r="O24" s="13"/>
      <c r="P24" s="13"/>
    </row>
    <row r="25" spans="1:16" s="14" customFormat="1" ht="9" customHeight="1">
      <c r="A25" s="39" t="s">
        <v>9</v>
      </c>
      <c r="B25" s="39" t="s">
        <v>48</v>
      </c>
      <c r="C25" s="18">
        <v>8.4</v>
      </c>
      <c r="D25" s="13">
        <v>35</v>
      </c>
      <c r="E25" s="18">
        <v>130.6</v>
      </c>
      <c r="F25" s="19">
        <f t="shared" si="1"/>
        <v>174</v>
      </c>
      <c r="G25" s="19">
        <v>103.9</v>
      </c>
      <c r="H25" s="19">
        <v>1432.1</v>
      </c>
      <c r="I25" s="19">
        <v>4076.5</v>
      </c>
      <c r="J25" s="18">
        <f t="shared" si="0"/>
        <v>5612.5</v>
      </c>
      <c r="K25" s="13"/>
      <c r="L25" s="13"/>
      <c r="M25" s="13"/>
      <c r="N25" s="13"/>
      <c r="O25" s="13"/>
      <c r="P25" s="13"/>
    </row>
    <row r="26" spans="1:16" s="14" customFormat="1" ht="9" customHeight="1">
      <c r="A26" s="39" t="s">
        <v>10</v>
      </c>
      <c r="B26" s="39" t="s">
        <v>49</v>
      </c>
      <c r="C26" s="18">
        <v>6</v>
      </c>
      <c r="D26" s="14">
        <v>50.1</v>
      </c>
      <c r="E26" s="18">
        <v>173.3</v>
      </c>
      <c r="F26" s="19">
        <f t="shared" si="1"/>
        <v>229.4</v>
      </c>
      <c r="G26" s="19">
        <v>108.2</v>
      </c>
      <c r="H26" s="19">
        <v>2019</v>
      </c>
      <c r="I26" s="19">
        <v>5435</v>
      </c>
      <c r="J26" s="18">
        <f t="shared" si="0"/>
        <v>7562.2</v>
      </c>
      <c r="K26" s="13"/>
      <c r="L26" s="13"/>
      <c r="M26" s="13"/>
      <c r="N26" s="13"/>
      <c r="O26" s="13"/>
      <c r="P26" s="13"/>
    </row>
    <row r="27" spans="1:16" s="14" customFormat="1" ht="9" customHeight="1">
      <c r="A27" s="39" t="s">
        <v>50</v>
      </c>
      <c r="B27" s="39" t="s">
        <v>51</v>
      </c>
      <c r="C27" s="18">
        <v>16.5</v>
      </c>
      <c r="D27" s="14">
        <v>117.7</v>
      </c>
      <c r="E27" s="19">
        <v>254.4</v>
      </c>
      <c r="F27" s="19">
        <f t="shared" si="1"/>
        <v>388.6</v>
      </c>
      <c r="G27" s="19">
        <v>156.7</v>
      </c>
      <c r="H27" s="19">
        <v>4517.5</v>
      </c>
      <c r="I27" s="19">
        <v>7886.2</v>
      </c>
      <c r="J27" s="18">
        <f t="shared" si="0"/>
        <v>12560.4</v>
      </c>
      <c r="K27" s="13"/>
      <c r="L27" s="13"/>
      <c r="M27" s="13"/>
      <c r="N27" s="13"/>
      <c r="O27" s="13"/>
      <c r="P27" s="13"/>
    </row>
    <row r="28" spans="1:16" s="5" customFormat="1" ht="9" customHeight="1">
      <c r="A28" s="39" t="s">
        <v>11</v>
      </c>
      <c r="B28" s="39" t="s">
        <v>52</v>
      </c>
      <c r="C28" s="18">
        <v>18.4</v>
      </c>
      <c r="D28" s="7">
        <v>224</v>
      </c>
      <c r="E28" s="19">
        <v>629.5</v>
      </c>
      <c r="F28" s="19">
        <f t="shared" si="1"/>
        <v>871.9</v>
      </c>
      <c r="G28" s="19">
        <v>187</v>
      </c>
      <c r="H28" s="19">
        <v>9332.8</v>
      </c>
      <c r="I28" s="19">
        <v>20272.9</v>
      </c>
      <c r="J28" s="18">
        <f>+G28+H28+I28-0.1</f>
        <v>29792.600000000002</v>
      </c>
      <c r="K28" s="7"/>
      <c r="L28" s="7"/>
      <c r="M28" s="7"/>
      <c r="N28" s="7"/>
      <c r="O28" s="7"/>
      <c r="P28" s="7"/>
    </row>
    <row r="29" spans="1:16" s="5" customFormat="1" ht="9" customHeight="1">
      <c r="A29" s="39" t="s">
        <v>12</v>
      </c>
      <c r="B29" s="39" t="s">
        <v>61</v>
      </c>
      <c r="C29" s="19" t="s">
        <v>17</v>
      </c>
      <c r="D29" s="19" t="s">
        <v>17</v>
      </c>
      <c r="E29" s="19" t="s">
        <v>17</v>
      </c>
      <c r="F29" s="19" t="s">
        <v>17</v>
      </c>
      <c r="G29" s="19">
        <v>81.4</v>
      </c>
      <c r="H29" s="19">
        <v>5142.5</v>
      </c>
      <c r="I29" s="19">
        <v>13599.1</v>
      </c>
      <c r="J29" s="18">
        <f>+G29+H29+I29-0.1</f>
        <v>18822.9</v>
      </c>
      <c r="K29" s="7"/>
      <c r="L29" s="7"/>
      <c r="M29" s="7"/>
      <c r="N29" s="7"/>
      <c r="O29" s="7"/>
      <c r="P29" s="7"/>
    </row>
    <row r="30" spans="1:16" s="5" customFormat="1" ht="9" customHeight="1">
      <c r="A30" s="39" t="s">
        <v>53</v>
      </c>
      <c r="B30" s="39" t="s">
        <v>62</v>
      </c>
      <c r="C30" s="19" t="s">
        <v>17</v>
      </c>
      <c r="D30" s="19" t="s">
        <v>17</v>
      </c>
      <c r="E30" s="19" t="s">
        <v>17</v>
      </c>
      <c r="F30" s="19" t="s">
        <v>17</v>
      </c>
      <c r="G30" s="19">
        <v>379.8</v>
      </c>
      <c r="H30" s="19">
        <v>7409.3</v>
      </c>
      <c r="I30" s="19">
        <v>20630.2</v>
      </c>
      <c r="J30" s="18">
        <f>+G30+H30+I30+0.1</f>
        <v>28419.4</v>
      </c>
      <c r="K30" s="7"/>
      <c r="L30" s="7"/>
      <c r="M30" s="7"/>
      <c r="N30" s="7"/>
      <c r="O30" s="7"/>
      <c r="P30" s="7"/>
    </row>
    <row r="31" spans="1:16" s="25" customFormat="1" ht="9" customHeight="1">
      <c r="A31" s="39" t="s">
        <v>13</v>
      </c>
      <c r="B31" s="39" t="s">
        <v>63</v>
      </c>
      <c r="C31" s="19" t="s">
        <v>17</v>
      </c>
      <c r="D31" s="19" t="s">
        <v>17</v>
      </c>
      <c r="E31" s="19" t="s">
        <v>17</v>
      </c>
      <c r="F31" s="19" t="s">
        <v>17</v>
      </c>
      <c r="G31" s="19">
        <v>227.1</v>
      </c>
      <c r="H31" s="19">
        <v>3681.3</v>
      </c>
      <c r="I31" s="19">
        <v>10094.8</v>
      </c>
      <c r="J31" s="18">
        <f t="shared" si="0"/>
        <v>14003.199999999999</v>
      </c>
      <c r="K31" s="24"/>
      <c r="L31" s="24"/>
      <c r="M31" s="24"/>
      <c r="N31" s="24"/>
      <c r="O31" s="24"/>
      <c r="P31" s="24"/>
    </row>
    <row r="32" spans="1:16" s="5" customFormat="1" ht="9" customHeight="1">
      <c r="A32" s="39" t="s">
        <v>14</v>
      </c>
      <c r="B32" s="39" t="s">
        <v>64</v>
      </c>
      <c r="C32" s="19" t="s">
        <v>17</v>
      </c>
      <c r="D32" s="19" t="s">
        <v>17</v>
      </c>
      <c r="E32" s="19" t="s">
        <v>17</v>
      </c>
      <c r="F32" s="19" t="s">
        <v>17</v>
      </c>
      <c r="G32" s="19">
        <v>187.1</v>
      </c>
      <c r="H32" s="19">
        <v>2689.6</v>
      </c>
      <c r="I32" s="19">
        <v>8776.5</v>
      </c>
      <c r="J32" s="18">
        <f t="shared" si="0"/>
        <v>11653.2</v>
      </c>
      <c r="K32" s="7"/>
      <c r="L32" s="7"/>
      <c r="M32" s="7"/>
      <c r="N32" s="7"/>
      <c r="O32" s="7"/>
      <c r="P32" s="7"/>
    </row>
    <row r="33" spans="1:16" s="5" customFormat="1" ht="9" customHeight="1">
      <c r="A33" s="39" t="s">
        <v>54</v>
      </c>
      <c r="B33" s="39" t="s">
        <v>65</v>
      </c>
      <c r="C33" s="19" t="s">
        <v>17</v>
      </c>
      <c r="D33" s="19" t="s">
        <v>17</v>
      </c>
      <c r="E33" s="19" t="s">
        <v>17</v>
      </c>
      <c r="F33" s="19" t="s">
        <v>17</v>
      </c>
      <c r="G33" s="19">
        <v>278.8</v>
      </c>
      <c r="H33" s="19">
        <v>6900.1</v>
      </c>
      <c r="I33" s="19">
        <v>21933.2</v>
      </c>
      <c r="J33" s="18">
        <f t="shared" si="0"/>
        <v>29112.100000000002</v>
      </c>
      <c r="K33" s="7"/>
      <c r="L33" s="7"/>
      <c r="M33" s="7"/>
      <c r="N33" s="7"/>
      <c r="O33" s="7"/>
      <c r="P33" s="7"/>
    </row>
    <row r="34" spans="1:16" s="5" customFormat="1" ht="9" customHeight="1">
      <c r="A34" s="39" t="s">
        <v>55</v>
      </c>
      <c r="B34" s="39" t="s">
        <v>66</v>
      </c>
      <c r="C34" s="19" t="s">
        <v>17</v>
      </c>
      <c r="D34" s="19" t="s">
        <v>17</v>
      </c>
      <c r="E34" s="19" t="s">
        <v>17</v>
      </c>
      <c r="F34" s="19" t="s">
        <v>17</v>
      </c>
      <c r="G34" s="19">
        <v>159</v>
      </c>
      <c r="H34" s="19">
        <v>8101.7</v>
      </c>
      <c r="I34" s="19">
        <v>23591.3</v>
      </c>
      <c r="J34" s="18">
        <f t="shared" si="0"/>
        <v>31852</v>
      </c>
      <c r="K34" s="7"/>
      <c r="L34" s="7"/>
      <c r="M34" s="7"/>
      <c r="N34" s="7"/>
      <c r="O34" s="7"/>
      <c r="P34" s="7"/>
    </row>
    <row r="35" spans="1:16" s="5" customFormat="1" ht="9" customHeight="1">
      <c r="A35" s="39" t="s">
        <v>56</v>
      </c>
      <c r="B35" s="39" t="s">
        <v>67</v>
      </c>
      <c r="C35" s="19" t="s">
        <v>17</v>
      </c>
      <c r="D35" s="19" t="s">
        <v>17</v>
      </c>
      <c r="E35" s="19" t="s">
        <v>17</v>
      </c>
      <c r="F35" s="19" t="s">
        <v>17</v>
      </c>
      <c r="G35" s="19">
        <v>149.7</v>
      </c>
      <c r="H35" s="19">
        <v>968.5</v>
      </c>
      <c r="I35" s="19">
        <v>2602</v>
      </c>
      <c r="J35" s="18">
        <f t="shared" si="0"/>
        <v>3720.2</v>
      </c>
      <c r="K35" s="7"/>
      <c r="L35" s="7"/>
      <c r="M35" s="7"/>
      <c r="N35" s="7"/>
      <c r="O35" s="7"/>
      <c r="P35" s="7"/>
    </row>
    <row r="36" spans="1:16" s="5" customFormat="1" ht="9" customHeight="1">
      <c r="A36" s="41"/>
      <c r="B36" s="41" t="s">
        <v>57</v>
      </c>
      <c r="C36" s="21" t="s">
        <v>17</v>
      </c>
      <c r="D36" s="21" t="s">
        <v>17</v>
      </c>
      <c r="E36" s="21" t="s">
        <v>17</v>
      </c>
      <c r="F36" s="21" t="s">
        <v>17</v>
      </c>
      <c r="G36" s="21">
        <f>SUM(G6:G35)</f>
        <v>6699.5</v>
      </c>
      <c r="H36" s="21">
        <f>SUM(H6:H35)</f>
        <v>214454.89999999997</v>
      </c>
      <c r="I36" s="21">
        <f>SUM(I6:I35)</f>
        <v>519357</v>
      </c>
      <c r="J36" s="21">
        <f>SUM(J6:J35)</f>
        <v>740513.5999999999</v>
      </c>
      <c r="K36" s="7"/>
      <c r="L36" s="7"/>
      <c r="M36" s="7"/>
      <c r="N36" s="7"/>
      <c r="O36" s="7"/>
      <c r="P36" s="7"/>
    </row>
    <row r="37" spans="1:16" s="26" customFormat="1" ht="9" customHeight="1">
      <c r="A37" s="41"/>
      <c r="B37" s="42" t="s">
        <v>68</v>
      </c>
      <c r="C37" s="21" t="s">
        <v>17</v>
      </c>
      <c r="D37" s="21" t="s">
        <v>17</v>
      </c>
      <c r="E37" s="21" t="s">
        <v>17</v>
      </c>
      <c r="F37" s="21" t="s">
        <v>17</v>
      </c>
      <c r="G37" s="21" t="s">
        <v>17</v>
      </c>
      <c r="H37" s="21" t="s">
        <v>17</v>
      </c>
      <c r="I37" s="21" t="s">
        <v>17</v>
      </c>
      <c r="J37" s="21" t="s">
        <v>17</v>
      </c>
      <c r="K37" s="27"/>
      <c r="L37" s="27"/>
      <c r="M37" s="27"/>
      <c r="N37" s="27"/>
      <c r="O37" s="27"/>
      <c r="P37" s="27"/>
    </row>
    <row r="38" spans="1:16" s="26" customFormat="1" ht="9" customHeight="1">
      <c r="A38" s="43"/>
      <c r="B38" s="43" t="s">
        <v>58</v>
      </c>
      <c r="C38" s="28" t="s">
        <v>17</v>
      </c>
      <c r="D38" s="28" t="s">
        <v>17</v>
      </c>
      <c r="E38" s="28" t="s">
        <v>17</v>
      </c>
      <c r="F38" s="28" t="s">
        <v>17</v>
      </c>
      <c r="G38" s="28" t="s">
        <v>17</v>
      </c>
      <c r="H38" s="28" t="s">
        <v>17</v>
      </c>
      <c r="I38" s="28" t="s">
        <v>17</v>
      </c>
      <c r="J38" s="28" t="s">
        <v>17</v>
      </c>
      <c r="K38" s="27"/>
      <c r="L38" s="27"/>
      <c r="M38" s="27"/>
      <c r="N38" s="27"/>
      <c r="O38" s="27"/>
      <c r="P38" s="27"/>
    </row>
    <row r="39" spans="1:16" s="26" customFormat="1" ht="9" customHeight="1">
      <c r="A39" s="42"/>
      <c r="B39" s="42"/>
      <c r="C39" s="44"/>
      <c r="D39" s="44"/>
      <c r="E39" s="44"/>
      <c r="F39" s="44"/>
      <c r="G39" s="44"/>
      <c r="H39" s="44"/>
      <c r="I39" s="44"/>
      <c r="J39" s="44"/>
      <c r="K39" s="27"/>
      <c r="L39" s="27"/>
      <c r="M39" s="27"/>
      <c r="N39" s="27"/>
      <c r="O39" s="27"/>
      <c r="P39" s="27"/>
    </row>
    <row r="40" spans="1:16" s="5" customFormat="1" ht="9.75" customHeight="1">
      <c r="A40" s="4" t="s">
        <v>15</v>
      </c>
      <c r="B40" s="4"/>
      <c r="C40" s="18"/>
      <c r="D40" s="18"/>
      <c r="E40" s="18"/>
      <c r="F40" s="18"/>
      <c r="G40" s="19"/>
      <c r="H40" s="19"/>
      <c r="I40" s="19"/>
      <c r="J40" s="18"/>
      <c r="K40" s="7"/>
      <c r="L40" s="7"/>
      <c r="M40" s="7"/>
      <c r="N40" s="7"/>
      <c r="O40" s="7"/>
      <c r="P40" s="7"/>
    </row>
    <row r="41" spans="1:16" s="5" customFormat="1" ht="9" customHeight="1">
      <c r="A41" s="29" t="s">
        <v>72</v>
      </c>
      <c r="C41" s="18"/>
      <c r="D41" s="18"/>
      <c r="E41" s="18"/>
      <c r="F41" s="18"/>
      <c r="G41" s="19"/>
      <c r="H41" s="19"/>
      <c r="I41" s="19"/>
      <c r="J41" s="18"/>
      <c r="K41" s="7"/>
      <c r="L41" s="7"/>
      <c r="M41" s="7"/>
      <c r="N41" s="7"/>
      <c r="O41" s="7"/>
      <c r="P41" s="7"/>
    </row>
    <row r="42" spans="1:16" s="5" customFormat="1" ht="9" customHeight="1">
      <c r="A42" s="29" t="s">
        <v>75</v>
      </c>
      <c r="C42" s="18"/>
      <c r="D42" s="18"/>
      <c r="E42" s="18"/>
      <c r="F42" s="18"/>
      <c r="G42" s="19"/>
      <c r="H42" s="19"/>
      <c r="I42" s="19"/>
      <c r="J42" s="18"/>
      <c r="K42" s="7"/>
      <c r="L42" s="7"/>
      <c r="M42" s="7"/>
      <c r="N42" s="7"/>
      <c r="O42" s="7"/>
      <c r="P42" s="7"/>
    </row>
    <row r="43" spans="2:16" s="5" customFormat="1" ht="9">
      <c r="B43" s="29"/>
      <c r="C43" s="30"/>
      <c r="D43" s="18"/>
      <c r="E43" s="18"/>
      <c r="F43" s="18"/>
      <c r="G43" s="19"/>
      <c r="H43" s="19"/>
      <c r="I43" s="19"/>
      <c r="J43" s="18"/>
      <c r="K43" s="7"/>
      <c r="L43" s="7"/>
      <c r="M43" s="7"/>
      <c r="N43" s="7"/>
      <c r="O43" s="7"/>
      <c r="P43" s="7"/>
    </row>
    <row r="44" spans="3:16" s="5" customFormat="1" ht="9">
      <c r="C44" s="30"/>
      <c r="D44" s="18"/>
      <c r="E44" s="18"/>
      <c r="F44" s="18"/>
      <c r="G44" s="19"/>
      <c r="H44" s="19"/>
      <c r="I44" s="19"/>
      <c r="J44" s="18"/>
      <c r="K44" s="7"/>
      <c r="L44" s="7"/>
      <c r="M44" s="7"/>
      <c r="N44" s="7"/>
      <c r="O44" s="7"/>
      <c r="P44" s="7"/>
    </row>
    <row r="45" spans="3:16" s="5" customFormat="1" ht="9">
      <c r="C45" s="30"/>
      <c r="D45" s="30"/>
      <c r="E45" s="18"/>
      <c r="F45" s="18"/>
      <c r="G45" s="19"/>
      <c r="H45" s="19"/>
      <c r="I45" s="19"/>
      <c r="J45" s="18"/>
      <c r="K45" s="7"/>
      <c r="L45" s="7"/>
      <c r="M45" s="7"/>
      <c r="N45" s="7"/>
      <c r="O45" s="7"/>
      <c r="P45" s="7"/>
    </row>
    <row r="46" spans="2:16" s="5" customFormat="1" ht="9">
      <c r="B46" s="29"/>
      <c r="C46" s="30"/>
      <c r="D46" s="30"/>
      <c r="E46" s="18"/>
      <c r="F46" s="18"/>
      <c r="G46" s="19"/>
      <c r="H46" s="19"/>
      <c r="I46" s="19"/>
      <c r="J46" s="18"/>
      <c r="K46" s="7"/>
      <c r="L46" s="7"/>
      <c r="M46" s="7"/>
      <c r="N46" s="7"/>
      <c r="O46" s="7"/>
      <c r="P46" s="7"/>
    </row>
    <row r="47" spans="3:16" s="5" customFormat="1" ht="9">
      <c r="C47" s="30"/>
      <c r="D47" s="30"/>
      <c r="E47" s="18"/>
      <c r="F47" s="18"/>
      <c r="G47" s="19"/>
      <c r="H47" s="19"/>
      <c r="I47" s="19"/>
      <c r="J47" s="18"/>
      <c r="K47" s="7"/>
      <c r="L47" s="7"/>
      <c r="M47" s="7"/>
      <c r="N47" s="7"/>
      <c r="O47" s="7"/>
      <c r="P47" s="7"/>
    </row>
    <row r="48" spans="3:16" s="5" customFormat="1" ht="9">
      <c r="C48" s="30"/>
      <c r="D48" s="30"/>
      <c r="E48" s="18"/>
      <c r="F48" s="18"/>
      <c r="G48" s="19"/>
      <c r="H48" s="19"/>
      <c r="I48" s="19"/>
      <c r="J48" s="18"/>
      <c r="K48" s="7"/>
      <c r="L48" s="7"/>
      <c r="M48" s="7"/>
      <c r="N48" s="7"/>
      <c r="O48" s="7"/>
      <c r="P48" s="7"/>
    </row>
    <row r="49" spans="3:16" s="5" customFormat="1" ht="9">
      <c r="C49" s="30"/>
      <c r="D49" s="30"/>
      <c r="E49" s="30"/>
      <c r="F49" s="30"/>
      <c r="G49" s="19"/>
      <c r="H49" s="19"/>
      <c r="I49" s="19"/>
      <c r="J49" s="30"/>
      <c r="K49" s="7"/>
      <c r="L49" s="7"/>
      <c r="M49" s="7"/>
      <c r="N49" s="7"/>
      <c r="O49" s="7"/>
      <c r="P49" s="7"/>
    </row>
    <row r="50" spans="3:16" s="5" customFormat="1" ht="9">
      <c r="C50" s="30"/>
      <c r="D50" s="30"/>
      <c r="E50" s="31"/>
      <c r="F50" s="31"/>
      <c r="G50" s="19"/>
      <c r="H50" s="19"/>
      <c r="I50" s="19"/>
      <c r="J50" s="31"/>
      <c r="K50" s="7"/>
      <c r="L50" s="7"/>
      <c r="M50" s="7"/>
      <c r="N50" s="7"/>
      <c r="O50" s="7"/>
      <c r="P50" s="7"/>
    </row>
    <row r="51" spans="3:16" s="5" customFormat="1" ht="9">
      <c r="C51" s="30"/>
      <c r="D51" s="30"/>
      <c r="E51" s="30"/>
      <c r="F51" s="30"/>
      <c r="G51" s="19"/>
      <c r="H51" s="19"/>
      <c r="I51" s="19"/>
      <c r="J51" s="30"/>
      <c r="K51" s="7"/>
      <c r="L51" s="7"/>
      <c r="M51" s="7"/>
      <c r="N51" s="7"/>
      <c r="O51" s="7"/>
      <c r="P51" s="7"/>
    </row>
    <row r="52" spans="3:16" s="5" customFormat="1" ht="9">
      <c r="C52" s="30"/>
      <c r="D52" s="30"/>
      <c r="E52" s="30"/>
      <c r="F52" s="30"/>
      <c r="G52" s="19"/>
      <c r="H52" s="19"/>
      <c r="I52" s="19"/>
      <c r="J52" s="30"/>
      <c r="K52" s="7"/>
      <c r="L52" s="7"/>
      <c r="M52" s="7"/>
      <c r="N52" s="7"/>
      <c r="O52" s="7"/>
      <c r="P52" s="7"/>
    </row>
    <row r="53" spans="3:16" s="1" customFormat="1" ht="15">
      <c r="C53" s="34"/>
      <c r="D53" s="34"/>
      <c r="E53" s="34"/>
      <c r="F53" s="34"/>
      <c r="G53" s="35"/>
      <c r="H53" s="35"/>
      <c r="I53" s="35"/>
      <c r="J53" s="12"/>
      <c r="K53" s="8"/>
      <c r="L53" s="8"/>
      <c r="M53" s="8"/>
      <c r="N53" s="8"/>
      <c r="O53" s="8"/>
      <c r="P53" s="8"/>
    </row>
    <row r="54" spans="3:16" s="1" customFormat="1" ht="15">
      <c r="C54" s="34"/>
      <c r="D54" s="34"/>
      <c r="E54" s="34"/>
      <c r="F54" s="34"/>
      <c r="G54" s="35"/>
      <c r="H54" s="35"/>
      <c r="I54" s="35"/>
      <c r="J54" s="12"/>
      <c r="K54" s="8"/>
      <c r="L54" s="8"/>
      <c r="M54" s="8"/>
      <c r="N54" s="8"/>
      <c r="O54" s="8"/>
      <c r="P54" s="8"/>
    </row>
    <row r="55" spans="7:9" ht="12.75">
      <c r="G55" s="35"/>
      <c r="H55" s="35"/>
      <c r="I55" s="35"/>
    </row>
    <row r="56" spans="7:9" ht="12.75">
      <c r="G56" s="35"/>
      <c r="H56" s="35"/>
      <c r="I56" s="35"/>
    </row>
    <row r="57" spans="7:9" ht="12.75">
      <c r="G57" s="35"/>
      <c r="H57" s="35"/>
      <c r="I57" s="35"/>
    </row>
    <row r="58" spans="7:9" ht="12.75">
      <c r="G58" s="35"/>
      <c r="H58" s="35"/>
      <c r="I58" s="35"/>
    </row>
    <row r="59" spans="7:9" ht="12.75">
      <c r="G59" s="35"/>
      <c r="H59" s="35"/>
      <c r="I59" s="35"/>
    </row>
    <row r="60" spans="7:9" ht="12.75">
      <c r="G60" s="35"/>
      <c r="H60" s="35"/>
      <c r="I60" s="35"/>
    </row>
    <row r="61" spans="7:9" ht="12.75">
      <c r="G61" s="35"/>
      <c r="H61" s="35"/>
      <c r="I61" s="35"/>
    </row>
    <row r="62" spans="7:9" ht="12.75">
      <c r="G62" s="35"/>
      <c r="H62" s="35"/>
      <c r="I62" s="35"/>
    </row>
  </sheetData>
  <mergeCells count="4">
    <mergeCell ref="A3:A4"/>
    <mergeCell ref="B3:B4"/>
    <mergeCell ref="C3:F3"/>
    <mergeCell ref="G3:J3"/>
  </mergeCells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Claudia Sirito</cp:lastModifiedBy>
  <cp:lastPrinted>2006-11-09T16:45:54Z</cp:lastPrinted>
  <dcterms:created xsi:type="dcterms:W3CDTF">2002-06-21T13:42:56Z</dcterms:created>
  <dcterms:modified xsi:type="dcterms:W3CDTF">2006-11-09T16:52:19Z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