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chema" sheetId="1" r:id="rId1"/>
  </sheets>
  <definedNames>
    <definedName name="_xlnm.Print_Area" localSheetId="0">'schema'!$A$1:$G$41</definedName>
  </definedNames>
  <calcPr fullCalcOnLoad="1"/>
</workbook>
</file>

<file path=xl/sharedStrings.xml><?xml version="1.0" encoding="utf-8"?>
<sst xmlns="http://schemas.openxmlformats.org/spreadsheetml/2006/main" count="92" uniqueCount="75">
  <si>
    <t>LIGURIA</t>
  </si>
  <si>
    <t>BREMEN</t>
  </si>
  <si>
    <t>DEA1</t>
  </si>
  <si>
    <t>DUESSELDORF</t>
  </si>
  <si>
    <t>SCHLESWIG-HOLSTEIN</t>
  </si>
  <si>
    <t>GR41</t>
  </si>
  <si>
    <t>FRIULI-VENEZIA GIULIA</t>
  </si>
  <si>
    <t>TOSCANA</t>
  </si>
  <si>
    <t>LAZIO</t>
  </si>
  <si>
    <t>SE02</t>
  </si>
  <si>
    <t>SE04</t>
  </si>
  <si>
    <t>SE06</t>
  </si>
  <si>
    <t>SE07</t>
  </si>
  <si>
    <t>SE08</t>
  </si>
  <si>
    <t>SE0A</t>
  </si>
  <si>
    <t>UKC2</t>
  </si>
  <si>
    <t>UKK2</t>
  </si>
  <si>
    <t>UKK4</t>
  </si>
  <si>
    <t>COD. NUTS2</t>
  </si>
  <si>
    <t xml:space="preserve">REGIONE </t>
  </si>
  <si>
    <t>Partecipanti a azioni di formazione continua</t>
  </si>
  <si>
    <t>Non partecipanti</t>
  </si>
  <si>
    <t>Mancate risposte</t>
  </si>
  <si>
    <t>Totale</t>
  </si>
  <si>
    <t>…..</t>
  </si>
  <si>
    <t xml:space="preserve">% partecipanti </t>
  </si>
  <si>
    <t>ITC3</t>
  </si>
  <si>
    <t>ITE1</t>
  </si>
  <si>
    <t>ITE4</t>
  </si>
  <si>
    <t>BE21</t>
  </si>
  <si>
    <t>PROV. ANTWERPEN</t>
  </si>
  <si>
    <t>BE23</t>
  </si>
  <si>
    <t>PROV. OOST-VLAANDEREN</t>
  </si>
  <si>
    <t>BE25</t>
  </si>
  <si>
    <t>PROV. WEST-VLAANDEREN</t>
  </si>
  <si>
    <t>DE50</t>
  </si>
  <si>
    <t>DEF0</t>
  </si>
  <si>
    <t>DK00</t>
  </si>
  <si>
    <t>DENMARK</t>
  </si>
  <si>
    <t>ES12</t>
  </si>
  <si>
    <t>PRINCIPADO DE ASTURIAS</t>
  </si>
  <si>
    <t>ES21</t>
  </si>
  <si>
    <t>PAIS VASCO</t>
  </si>
  <si>
    <t>ITC4</t>
  </si>
  <si>
    <t>ITD5</t>
  </si>
  <si>
    <t>EMILIA-ROMAGNA</t>
  </si>
  <si>
    <t>ITF1</t>
  </si>
  <si>
    <t>ABRUZZO</t>
  </si>
  <si>
    <t>OSTRA MELLANSVERIGE</t>
  </si>
  <si>
    <t>SYDSVERIGE</t>
  </si>
  <si>
    <t>NORRA MELLANSVERIGE</t>
  </si>
  <si>
    <t>MELLERSTA NORRLAND</t>
  </si>
  <si>
    <t>OVRE NORRLAND</t>
  </si>
  <si>
    <t>SE09</t>
  </si>
  <si>
    <t>SMALAND MED OAMA</t>
  </si>
  <si>
    <t>VASTSVERIGE</t>
  </si>
  <si>
    <t>UKH1</t>
  </si>
  <si>
    <t xml:space="preserve">UKM2 </t>
  </si>
  <si>
    <t xml:space="preserve">UKM3 </t>
  </si>
  <si>
    <t>UKM4</t>
  </si>
  <si>
    <t xml:space="preserve">COMPLESSO UE 15 </t>
  </si>
  <si>
    <t>….</t>
  </si>
  <si>
    <r>
      <t xml:space="preserve">Fonte: </t>
    </r>
    <r>
      <rPr>
        <sz val="7"/>
        <rFont val="Arial"/>
        <family val="2"/>
      </rPr>
      <t>EUROSTAT</t>
    </r>
  </si>
  <si>
    <t>VOREIO AGAIO</t>
  </si>
  <si>
    <t>NORTHUMBERLAND AND TYNE &amp; WEAR</t>
  </si>
  <si>
    <t xml:space="preserve">EAST ANGLIA </t>
  </si>
  <si>
    <t xml:space="preserve">DORSET &amp; SOMERSET </t>
  </si>
  <si>
    <t xml:space="preserve">DEVON </t>
  </si>
  <si>
    <t xml:space="preserve">EASTERN SCOTLAND </t>
  </si>
  <si>
    <t xml:space="preserve">SOUTH WESTERN SCOTLAND </t>
  </si>
  <si>
    <t xml:space="preserve">HIGLANDS AND ISLANDS </t>
  </si>
  <si>
    <t>COMPLESSO UE 25</t>
  </si>
  <si>
    <t>COMPLESSO 30 REGIONI (a)</t>
  </si>
  <si>
    <t>(a) La percentuale media dei partecipanti ad azioni di formazione continua nelle 30 regioni è ottenuta come differenza tra 100 e la percentuale dei non partecipanti</t>
  </si>
  <si>
    <r>
      <t xml:space="preserve">Tavola 25.8 Formazione continua: partecipazione di adulti in età lavorativa (25-64 anni) - Anno 2005  </t>
    </r>
    <r>
      <rPr>
        <i/>
        <sz val="9"/>
        <rFont val="Arial"/>
        <family val="2"/>
      </rPr>
      <t>(migliaia)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</si>
</sst>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  <numFmt numFmtId="172" formatCode="_-* #,##0.0_-;\-* #,##0.0_-;_-* &quot;-&quot;??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i/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70" fontId="6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/>
    </xf>
    <xf numFmtId="0" fontId="8" fillId="0" borderId="0" xfId="0" applyFont="1" applyAlignment="1" quotePrefix="1">
      <alignment/>
    </xf>
    <xf numFmtId="170" fontId="8" fillId="0" borderId="0" xfId="0" applyNumberFormat="1" applyFont="1" applyBorder="1" applyAlignment="1">
      <alignment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170" fontId="8" fillId="0" borderId="0" xfId="0" applyNumberFormat="1" applyFont="1" applyBorder="1" applyAlignment="1">
      <alignment/>
    </xf>
    <xf numFmtId="170" fontId="8" fillId="0" borderId="0" xfId="0" applyNumberFormat="1" applyFont="1" applyBorder="1" applyAlignment="1">
      <alignment horizontal="right"/>
    </xf>
    <xf numFmtId="170" fontId="9" fillId="0" borderId="0" xfId="0" applyNumberFormat="1" applyFont="1" applyBorder="1" applyAlignment="1">
      <alignment/>
    </xf>
    <xf numFmtId="170" fontId="9" fillId="0" borderId="0" xfId="0" applyNumberFormat="1" applyFont="1" applyBorder="1" applyAlignment="1">
      <alignment horizontal="right"/>
    </xf>
    <xf numFmtId="0" fontId="8" fillId="0" borderId="0" xfId="0" applyFont="1" applyBorder="1" applyAlignment="1" quotePrefix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170" fontId="8" fillId="0" borderId="0" xfId="0" applyNumberFormat="1" applyFont="1" applyBorder="1" applyAlignment="1">
      <alignment/>
    </xf>
    <xf numFmtId="170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vertical="center"/>
    </xf>
    <xf numFmtId="170" fontId="9" fillId="0" borderId="0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2" xfId="0" applyBorder="1" applyAlignment="1">
      <alignment/>
    </xf>
    <xf numFmtId="170" fontId="6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zoomScaleSheetLayoutView="75" workbookViewId="0" topLeftCell="A1">
      <selection activeCell="D35" sqref="D35"/>
    </sheetView>
  </sheetViews>
  <sheetFormatPr defaultColWidth="9.140625" defaultRowHeight="12.75"/>
  <cols>
    <col min="1" max="1" width="6.7109375" style="2" customWidth="1"/>
    <col min="2" max="2" width="31.28125" style="2" customWidth="1"/>
    <col min="3" max="3" width="14.28125" style="2" customWidth="1"/>
    <col min="4" max="4" width="12.7109375" style="2" customWidth="1"/>
    <col min="5" max="7" width="12.7109375" style="4" customWidth="1"/>
    <col min="8" max="16384" width="9.140625" style="6" customWidth="1"/>
  </cols>
  <sheetData>
    <row r="1" spans="1:7" s="7" customFormat="1" ht="18.75" customHeight="1">
      <c r="A1" s="3" t="s">
        <v>74</v>
      </c>
      <c r="B1" s="3"/>
      <c r="C1" s="3"/>
      <c r="D1" s="3"/>
      <c r="E1" s="5"/>
      <c r="F1" s="5"/>
      <c r="G1" s="5"/>
    </row>
    <row r="3" spans="1:7" s="9" customFormat="1" ht="18" customHeight="1">
      <c r="A3" s="22" t="s">
        <v>18</v>
      </c>
      <c r="B3" s="22" t="s">
        <v>19</v>
      </c>
      <c r="C3" s="21" t="s">
        <v>20</v>
      </c>
      <c r="D3" s="21" t="s">
        <v>25</v>
      </c>
      <c r="E3" s="21" t="s">
        <v>21</v>
      </c>
      <c r="F3" s="21" t="s">
        <v>22</v>
      </c>
      <c r="G3" s="21" t="s">
        <v>23</v>
      </c>
    </row>
    <row r="4" spans="1:2" s="12" customFormat="1" ht="12" customHeight="1">
      <c r="A4" s="10"/>
      <c r="B4" s="11"/>
    </row>
    <row r="5" spans="1:7" s="12" customFormat="1" ht="9" customHeight="1">
      <c r="A5" s="28" t="s">
        <v>29</v>
      </c>
      <c r="B5" s="28" t="s">
        <v>30</v>
      </c>
      <c r="C5" s="23">
        <v>81.8</v>
      </c>
      <c r="D5" s="23">
        <f>+C5/G5*100</f>
        <v>9.039672892032268</v>
      </c>
      <c r="E5" s="23">
        <v>823</v>
      </c>
      <c r="F5" s="24" t="s">
        <v>61</v>
      </c>
      <c r="G5" s="23">
        <f>+C5+E5+0.1</f>
        <v>904.9</v>
      </c>
    </row>
    <row r="6" spans="1:7" s="12" customFormat="1" ht="9" customHeight="1">
      <c r="A6" s="28" t="s">
        <v>31</v>
      </c>
      <c r="B6" s="28" t="s">
        <v>32</v>
      </c>
      <c r="C6" s="23">
        <v>76</v>
      </c>
      <c r="D6" s="23">
        <f aca="true" t="shared" si="0" ref="D6:D34">+C6/G6*100</f>
        <v>10.114453021027416</v>
      </c>
      <c r="E6" s="23">
        <v>675.5</v>
      </c>
      <c r="F6" s="24" t="s">
        <v>61</v>
      </c>
      <c r="G6" s="23">
        <f>+C6+E6-0.1</f>
        <v>751.4</v>
      </c>
    </row>
    <row r="7" spans="1:7" s="12" customFormat="1" ht="9" customHeight="1">
      <c r="A7" s="28" t="s">
        <v>33</v>
      </c>
      <c r="B7" s="28" t="s">
        <v>34</v>
      </c>
      <c r="C7" s="23">
        <v>51.3</v>
      </c>
      <c r="D7" s="23">
        <f t="shared" si="0"/>
        <v>8.569996658870698</v>
      </c>
      <c r="E7" s="23">
        <v>547.4</v>
      </c>
      <c r="F7" s="24" t="s">
        <v>61</v>
      </c>
      <c r="G7" s="23">
        <f>+C7+E7-0.1</f>
        <v>598.5999999999999</v>
      </c>
    </row>
    <row r="8" spans="1:7" s="12" customFormat="1" ht="9" customHeight="1">
      <c r="A8" s="28" t="s">
        <v>35</v>
      </c>
      <c r="B8" s="28" t="s">
        <v>1</v>
      </c>
      <c r="C8" s="23">
        <v>27</v>
      </c>
      <c r="D8" s="23">
        <f t="shared" si="0"/>
        <v>7.544006705783738</v>
      </c>
      <c r="E8" s="12">
        <v>330.8</v>
      </c>
      <c r="F8" s="24" t="s">
        <v>61</v>
      </c>
      <c r="G8" s="23">
        <f>+C8+E8+0.1</f>
        <v>357.90000000000003</v>
      </c>
    </row>
    <row r="9" spans="1:7" s="12" customFormat="1" ht="9" customHeight="1">
      <c r="A9" s="28" t="s">
        <v>2</v>
      </c>
      <c r="B9" s="28" t="s">
        <v>3</v>
      </c>
      <c r="C9" s="23">
        <v>189.9</v>
      </c>
      <c r="D9" s="23">
        <f t="shared" si="0"/>
        <v>6.644274168153669</v>
      </c>
      <c r="E9" s="23">
        <v>2667.7</v>
      </c>
      <c r="F9" s="24" t="s">
        <v>61</v>
      </c>
      <c r="G9" s="23">
        <f>+C9+E9+0.5</f>
        <v>2858.1</v>
      </c>
    </row>
    <row r="10" spans="1:7" s="12" customFormat="1" ht="9" customHeight="1">
      <c r="A10" s="28" t="s">
        <v>36</v>
      </c>
      <c r="B10" s="28" t="s">
        <v>4</v>
      </c>
      <c r="C10" s="23">
        <v>118.1</v>
      </c>
      <c r="D10" s="23">
        <f t="shared" si="0"/>
        <v>7.663854639844257</v>
      </c>
      <c r="E10" s="23">
        <v>1422.3</v>
      </c>
      <c r="F10" s="24" t="s">
        <v>61</v>
      </c>
      <c r="G10" s="23">
        <f>+C10+E10+0.6</f>
        <v>1540.9999999999998</v>
      </c>
    </row>
    <row r="11" spans="1:7" s="12" customFormat="1" ht="9" customHeight="1">
      <c r="A11" s="28" t="s">
        <v>37</v>
      </c>
      <c r="B11" s="28" t="s">
        <v>38</v>
      </c>
      <c r="C11" s="23">
        <v>812.5</v>
      </c>
      <c r="D11" s="23">
        <f t="shared" si="0"/>
        <v>27.335733270531236</v>
      </c>
      <c r="E11" s="23">
        <v>2156.4</v>
      </c>
      <c r="F11" s="24">
        <v>3.3</v>
      </c>
      <c r="G11" s="23">
        <f>+C11+E11+F11+0.1</f>
        <v>2972.3</v>
      </c>
    </row>
    <row r="12" spans="1:7" s="13" customFormat="1" ht="9" customHeight="1">
      <c r="A12" s="28" t="s">
        <v>39</v>
      </c>
      <c r="B12" s="28" t="s">
        <v>40</v>
      </c>
      <c r="C12" s="30">
        <v>53.9</v>
      </c>
      <c r="D12" s="23">
        <f t="shared" si="0"/>
        <v>8.850574712643677</v>
      </c>
      <c r="E12" s="30">
        <v>555.1</v>
      </c>
      <c r="F12" s="24" t="s">
        <v>61</v>
      </c>
      <c r="G12" s="23">
        <f>+C12+E12</f>
        <v>609</v>
      </c>
    </row>
    <row r="13" spans="1:7" s="12" customFormat="1" ht="9" customHeight="1">
      <c r="A13" s="28" t="s">
        <v>41</v>
      </c>
      <c r="B13" s="28" t="s">
        <v>42</v>
      </c>
      <c r="C13" s="30">
        <v>157.1</v>
      </c>
      <c r="D13" s="23">
        <f t="shared" si="0"/>
        <v>12.656086361073069</v>
      </c>
      <c r="E13" s="30">
        <v>1084.3</v>
      </c>
      <c r="F13" s="24" t="s">
        <v>61</v>
      </c>
      <c r="G13" s="23">
        <f>+C13+E13-0.1</f>
        <v>1241.3</v>
      </c>
    </row>
    <row r="14" spans="1:7" s="12" customFormat="1" ht="9" customHeight="1">
      <c r="A14" s="28" t="s">
        <v>5</v>
      </c>
      <c r="B14" s="28" t="s">
        <v>63</v>
      </c>
      <c r="C14" s="24" t="s">
        <v>61</v>
      </c>
      <c r="D14" s="24" t="s">
        <v>24</v>
      </c>
      <c r="E14" s="23">
        <v>98.6</v>
      </c>
      <c r="F14" s="24" t="s">
        <v>61</v>
      </c>
      <c r="G14" s="23">
        <v>99.3</v>
      </c>
    </row>
    <row r="15" spans="1:7" s="32" customFormat="1" ht="9" customHeight="1">
      <c r="A15" s="29" t="s">
        <v>26</v>
      </c>
      <c r="B15" s="29" t="s">
        <v>0</v>
      </c>
      <c r="C15" s="25">
        <v>50.2</v>
      </c>
      <c r="D15" s="25">
        <f t="shared" si="0"/>
        <v>5.769451787150903</v>
      </c>
      <c r="E15" s="25">
        <v>812.4</v>
      </c>
      <c r="F15" s="26">
        <v>7.5</v>
      </c>
      <c r="G15" s="25">
        <f aca="true" t="shared" si="1" ref="G15:G34">+C15+E15+F15</f>
        <v>870.1</v>
      </c>
    </row>
    <row r="16" spans="1:7" s="12" customFormat="1" ht="9" customHeight="1">
      <c r="A16" s="28" t="s">
        <v>43</v>
      </c>
      <c r="B16" s="28" t="s">
        <v>6</v>
      </c>
      <c r="C16" s="23">
        <v>45.8</v>
      </c>
      <c r="D16" s="23">
        <f t="shared" si="0"/>
        <v>6.639605682806611</v>
      </c>
      <c r="E16" s="23">
        <v>635.3</v>
      </c>
      <c r="F16" s="24">
        <v>8.7</v>
      </c>
      <c r="G16" s="23">
        <f t="shared" si="1"/>
        <v>689.8</v>
      </c>
    </row>
    <row r="17" spans="1:7" s="12" customFormat="1" ht="9" customHeight="1">
      <c r="A17" s="28" t="s">
        <v>44</v>
      </c>
      <c r="B17" s="28" t="s">
        <v>45</v>
      </c>
      <c r="C17" s="23">
        <v>134.7</v>
      </c>
      <c r="D17" s="23">
        <f t="shared" si="0"/>
        <v>5.736552957710489</v>
      </c>
      <c r="E17" s="23">
        <v>2193.9</v>
      </c>
      <c r="F17" s="23">
        <v>19.5</v>
      </c>
      <c r="G17" s="23">
        <f t="shared" si="1"/>
        <v>2348.1</v>
      </c>
    </row>
    <row r="18" spans="1:7" s="12" customFormat="1" ht="9" customHeight="1">
      <c r="A18" s="28" t="s">
        <v>27</v>
      </c>
      <c r="B18" s="28" t="s">
        <v>7</v>
      </c>
      <c r="C18" s="23">
        <v>137.6</v>
      </c>
      <c r="D18" s="23">
        <f t="shared" si="0"/>
        <v>6.84406863964188</v>
      </c>
      <c r="E18" s="23">
        <v>1852.9</v>
      </c>
      <c r="F18" s="23">
        <v>20</v>
      </c>
      <c r="G18" s="23">
        <f t="shared" si="1"/>
        <v>2010.5</v>
      </c>
    </row>
    <row r="19" spans="1:7" s="12" customFormat="1" ht="9" customHeight="1">
      <c r="A19" s="28" t="s">
        <v>28</v>
      </c>
      <c r="B19" s="28" t="s">
        <v>8</v>
      </c>
      <c r="C19" s="23">
        <v>228.7</v>
      </c>
      <c r="D19" s="23">
        <f t="shared" si="0"/>
        <v>7.688428696295302</v>
      </c>
      <c r="E19" s="23">
        <v>2714.2</v>
      </c>
      <c r="F19" s="23">
        <v>31.7</v>
      </c>
      <c r="G19" s="23">
        <f t="shared" si="1"/>
        <v>2974.5999999999995</v>
      </c>
    </row>
    <row r="20" spans="1:7" s="12" customFormat="1" ht="9" customHeight="1">
      <c r="A20" s="28" t="s">
        <v>46</v>
      </c>
      <c r="B20" s="28" t="s">
        <v>47</v>
      </c>
      <c r="C20" s="23">
        <v>49.9</v>
      </c>
      <c r="D20" s="23">
        <f t="shared" si="0"/>
        <v>7.074000567054154</v>
      </c>
      <c r="E20" s="23">
        <v>644.9</v>
      </c>
      <c r="F20" s="23">
        <v>10.6</v>
      </c>
      <c r="G20" s="23">
        <f t="shared" si="1"/>
        <v>705.4</v>
      </c>
    </row>
    <row r="21" spans="1:7" s="12" customFormat="1" ht="9" customHeight="1">
      <c r="A21" s="28" t="s">
        <v>9</v>
      </c>
      <c r="B21" s="28" t="s">
        <v>48</v>
      </c>
      <c r="C21" s="23">
        <v>173.2</v>
      </c>
      <c r="D21" s="23">
        <f t="shared" si="0"/>
        <v>21.761527830129413</v>
      </c>
      <c r="E21" s="23">
        <v>602.3</v>
      </c>
      <c r="F21" s="23">
        <v>20.5</v>
      </c>
      <c r="G21" s="23">
        <f>+C21+E21+F21-0.1</f>
        <v>795.9</v>
      </c>
    </row>
    <row r="22" spans="1:7" s="12" customFormat="1" ht="9" customHeight="1">
      <c r="A22" s="28" t="s">
        <v>10</v>
      </c>
      <c r="B22" s="28" t="s">
        <v>49</v>
      </c>
      <c r="C22" s="23">
        <v>153</v>
      </c>
      <c r="D22" s="23">
        <f t="shared" si="0"/>
        <v>22.251308900523558</v>
      </c>
      <c r="E22" s="23">
        <v>516.9</v>
      </c>
      <c r="F22" s="23">
        <v>17.7</v>
      </c>
      <c r="G22" s="23">
        <f t="shared" si="1"/>
        <v>687.6</v>
      </c>
    </row>
    <row r="23" spans="1:7" s="12" customFormat="1" ht="9" customHeight="1">
      <c r="A23" s="28" t="s">
        <v>11</v>
      </c>
      <c r="B23" s="28" t="s">
        <v>50</v>
      </c>
      <c r="C23" s="23">
        <v>82.2</v>
      </c>
      <c r="D23" s="23">
        <f t="shared" si="0"/>
        <v>18.99699560896695</v>
      </c>
      <c r="E23" s="23">
        <v>336.4</v>
      </c>
      <c r="F23" s="23">
        <v>14.1</v>
      </c>
      <c r="G23" s="23">
        <f t="shared" si="1"/>
        <v>432.7</v>
      </c>
    </row>
    <row r="24" spans="1:7" s="9" customFormat="1" ht="9" customHeight="1">
      <c r="A24" s="28" t="s">
        <v>12</v>
      </c>
      <c r="B24" s="28" t="s">
        <v>51</v>
      </c>
      <c r="C24" s="23">
        <v>37.6</v>
      </c>
      <c r="D24" s="23">
        <f t="shared" si="0"/>
        <v>18.999494694290046</v>
      </c>
      <c r="E24" s="23">
        <v>152.8</v>
      </c>
      <c r="F24" s="23">
        <v>7.6</v>
      </c>
      <c r="G24" s="23">
        <f>+C24+E24+F24-0.1</f>
        <v>197.9</v>
      </c>
    </row>
    <row r="25" spans="1:7" s="9" customFormat="1" ht="9" customHeight="1">
      <c r="A25" s="28" t="s">
        <v>13</v>
      </c>
      <c r="B25" s="28" t="s">
        <v>52</v>
      </c>
      <c r="C25" s="23">
        <v>55.9</v>
      </c>
      <c r="D25" s="23">
        <f t="shared" si="0"/>
        <v>20.897196261682243</v>
      </c>
      <c r="E25" s="23">
        <v>200.5</v>
      </c>
      <c r="F25" s="23">
        <v>11.1</v>
      </c>
      <c r="G25" s="23">
        <f t="shared" si="1"/>
        <v>267.5</v>
      </c>
    </row>
    <row r="26" spans="1:7" s="9" customFormat="1" ht="9" customHeight="1">
      <c r="A26" s="28" t="s">
        <v>53</v>
      </c>
      <c r="B26" s="28" t="s">
        <v>54</v>
      </c>
      <c r="C26" s="23">
        <v>83.1</v>
      </c>
      <c r="D26" s="23">
        <f t="shared" si="0"/>
        <v>20.204230488694385</v>
      </c>
      <c r="E26" s="23">
        <v>319.3</v>
      </c>
      <c r="F26" s="23">
        <v>8.9</v>
      </c>
      <c r="G26" s="23">
        <f t="shared" si="1"/>
        <v>411.29999999999995</v>
      </c>
    </row>
    <row r="27" spans="1:7" s="14" customFormat="1" ht="9" customHeight="1">
      <c r="A27" s="28" t="s">
        <v>14</v>
      </c>
      <c r="B27" s="28" t="s">
        <v>55</v>
      </c>
      <c r="C27" s="23">
        <v>195.9</v>
      </c>
      <c r="D27" s="23">
        <f t="shared" si="0"/>
        <v>20.684193854925564</v>
      </c>
      <c r="E27" s="23">
        <v>733</v>
      </c>
      <c r="F27" s="23">
        <v>18.3</v>
      </c>
      <c r="G27" s="23">
        <f>+C27+E27+F27-0.1</f>
        <v>947.0999999999999</v>
      </c>
    </row>
    <row r="28" spans="1:7" s="9" customFormat="1" ht="9" customHeight="1">
      <c r="A28" s="28" t="s">
        <v>15</v>
      </c>
      <c r="B28" s="28" t="s">
        <v>64</v>
      </c>
      <c r="C28" s="23">
        <v>139.7</v>
      </c>
      <c r="D28" s="23">
        <f t="shared" si="0"/>
        <v>19.60151536410832</v>
      </c>
      <c r="E28" s="23">
        <v>392.2</v>
      </c>
      <c r="F28" s="23">
        <v>180.8</v>
      </c>
      <c r="G28" s="23">
        <f t="shared" si="1"/>
        <v>712.7</v>
      </c>
    </row>
    <row r="29" spans="1:7" s="9" customFormat="1" ht="9" customHeight="1">
      <c r="A29" s="28" t="s">
        <v>56</v>
      </c>
      <c r="B29" s="28" t="s">
        <v>65</v>
      </c>
      <c r="C29" s="23">
        <v>238.7</v>
      </c>
      <c r="D29" s="23">
        <f t="shared" si="0"/>
        <v>20.650575309282807</v>
      </c>
      <c r="E29" s="23">
        <v>628.7</v>
      </c>
      <c r="F29" s="23">
        <v>288.5</v>
      </c>
      <c r="G29" s="23">
        <f t="shared" si="1"/>
        <v>1155.9</v>
      </c>
    </row>
    <row r="30" spans="1:7" s="9" customFormat="1" ht="9" customHeight="1">
      <c r="A30" s="28" t="s">
        <v>16</v>
      </c>
      <c r="B30" s="28" t="s">
        <v>66</v>
      </c>
      <c r="C30" s="23">
        <v>129.2</v>
      </c>
      <c r="D30" s="23">
        <f t="shared" si="0"/>
        <v>21.229050279329606</v>
      </c>
      <c r="E30" s="23">
        <v>329.8</v>
      </c>
      <c r="F30" s="23">
        <v>149.6</v>
      </c>
      <c r="G30" s="23">
        <f t="shared" si="1"/>
        <v>608.6</v>
      </c>
    </row>
    <row r="31" spans="1:7" s="9" customFormat="1" ht="9" customHeight="1">
      <c r="A31" s="28" t="s">
        <v>17</v>
      </c>
      <c r="B31" s="28" t="s">
        <v>67</v>
      </c>
      <c r="C31" s="23">
        <v>114.2</v>
      </c>
      <c r="D31" s="23">
        <f t="shared" si="0"/>
        <v>20.748546511627907</v>
      </c>
      <c r="E31" s="23">
        <v>310.9</v>
      </c>
      <c r="F31" s="23">
        <v>125.3</v>
      </c>
      <c r="G31" s="23">
        <f t="shared" si="1"/>
        <v>550.4</v>
      </c>
    </row>
    <row r="32" spans="1:7" s="35" customFormat="1" ht="9" customHeight="1">
      <c r="A32" s="34" t="s">
        <v>57</v>
      </c>
      <c r="B32" s="34" t="s">
        <v>68</v>
      </c>
      <c r="C32" s="30">
        <v>228.2</v>
      </c>
      <c r="D32" s="23">
        <f t="shared" si="0"/>
        <v>22.46062992125984</v>
      </c>
      <c r="E32" s="30">
        <v>557.2</v>
      </c>
      <c r="F32" s="30">
        <v>230.7</v>
      </c>
      <c r="G32" s="23">
        <f>+C32+E32+F32-0.1</f>
        <v>1016.0000000000001</v>
      </c>
    </row>
    <row r="33" spans="1:7" s="35" customFormat="1" ht="9" customHeight="1">
      <c r="A33" s="34" t="s">
        <v>58</v>
      </c>
      <c r="B33" s="34" t="s">
        <v>69</v>
      </c>
      <c r="C33" s="30">
        <v>223.4</v>
      </c>
      <c r="D33" s="23">
        <f t="shared" si="0"/>
        <v>19.921526663099694</v>
      </c>
      <c r="E33" s="30">
        <v>597.1</v>
      </c>
      <c r="F33" s="31">
        <v>300.9</v>
      </c>
      <c r="G33" s="23">
        <f t="shared" si="1"/>
        <v>1121.4</v>
      </c>
    </row>
    <row r="34" spans="1:7" s="9" customFormat="1" ht="9" customHeight="1">
      <c r="A34" s="28" t="s">
        <v>59</v>
      </c>
      <c r="B34" s="28" t="s">
        <v>70</v>
      </c>
      <c r="C34" s="9">
        <v>60.4</v>
      </c>
      <c r="D34" s="23">
        <f t="shared" si="0"/>
        <v>19.680677745193876</v>
      </c>
      <c r="E34" s="20">
        <v>171</v>
      </c>
      <c r="F34" s="20">
        <v>75.5</v>
      </c>
      <c r="G34" s="23">
        <f t="shared" si="1"/>
        <v>306.9</v>
      </c>
    </row>
    <row r="35" spans="1:7" s="9" customFormat="1" ht="9" customHeight="1">
      <c r="A35" s="15"/>
      <c r="B35" s="15" t="s">
        <v>72</v>
      </c>
      <c r="C35" s="26" t="s">
        <v>61</v>
      </c>
      <c r="D35" s="26">
        <f>100-(E35/G35*100)</f>
        <v>18.47958314088511</v>
      </c>
      <c r="E35" s="33">
        <f>SUM(E5:E34)</f>
        <v>25062.800000000003</v>
      </c>
      <c r="F35" s="26" t="s">
        <v>61</v>
      </c>
      <c r="G35" s="26">
        <f>SUM(G5:G34)</f>
        <v>30744.200000000004</v>
      </c>
    </row>
    <row r="36" spans="1:7" s="9" customFormat="1" ht="9" customHeight="1">
      <c r="A36" s="15"/>
      <c r="B36" s="16" t="s">
        <v>60</v>
      </c>
      <c r="C36" s="26" t="s">
        <v>61</v>
      </c>
      <c r="D36" s="26" t="s">
        <v>61</v>
      </c>
      <c r="E36" s="26" t="s">
        <v>61</v>
      </c>
      <c r="F36" s="26" t="s">
        <v>61</v>
      </c>
      <c r="G36" s="26" t="s">
        <v>61</v>
      </c>
    </row>
    <row r="37" spans="1:7" s="9" customFormat="1" ht="9" customHeight="1">
      <c r="A37" s="16"/>
      <c r="B37" s="16" t="s">
        <v>71</v>
      </c>
      <c r="C37" s="33">
        <v>22112.9</v>
      </c>
      <c r="D37" s="25">
        <f>+C37/G37*100</f>
        <v>10.126586336259324</v>
      </c>
      <c r="E37" s="33">
        <v>187876.2</v>
      </c>
      <c r="F37" s="26" t="s">
        <v>61</v>
      </c>
      <c r="G37" s="33">
        <v>218364.8</v>
      </c>
    </row>
    <row r="38" spans="1:7" ht="9" customHeight="1">
      <c r="A38" s="37"/>
      <c r="B38" s="37"/>
      <c r="C38" s="37"/>
      <c r="D38" s="37"/>
      <c r="E38" s="38"/>
      <c r="F38" s="38"/>
      <c r="G38" s="38"/>
    </row>
    <row r="39" spans="1:7" s="9" customFormat="1" ht="8.25" customHeight="1">
      <c r="A39" s="17"/>
      <c r="B39" s="19"/>
      <c r="C39" s="27"/>
      <c r="D39" s="27"/>
      <c r="E39" s="20"/>
      <c r="F39" s="20"/>
      <c r="G39" s="20"/>
    </row>
    <row r="40" spans="1:7" s="9" customFormat="1" ht="12" customHeight="1">
      <c r="A40" s="36" t="s">
        <v>62</v>
      </c>
      <c r="E40" s="20"/>
      <c r="F40" s="20"/>
      <c r="G40" s="20"/>
    </row>
    <row r="41" spans="1:7" s="9" customFormat="1" ht="12" customHeight="1">
      <c r="A41" s="19" t="s">
        <v>73</v>
      </c>
      <c r="B41" s="17"/>
      <c r="C41" s="17"/>
      <c r="D41" s="17"/>
      <c r="E41" s="18"/>
      <c r="F41" s="18"/>
      <c r="G41" s="18"/>
    </row>
    <row r="42" spans="1:7" s="9" customFormat="1" ht="12" customHeight="1">
      <c r="A42" s="17"/>
      <c r="B42" s="19"/>
      <c r="C42" s="19"/>
      <c r="D42" s="19"/>
      <c r="E42" s="18"/>
      <c r="F42" s="18"/>
      <c r="G42" s="18"/>
    </row>
    <row r="43" spans="1:7" s="9" customFormat="1" ht="12" customHeight="1">
      <c r="A43" s="17"/>
      <c r="B43" s="17"/>
      <c r="C43" s="17"/>
      <c r="D43" s="17"/>
      <c r="E43" s="18"/>
      <c r="F43" s="18"/>
      <c r="G43" s="18"/>
    </row>
    <row r="44" spans="1:7" s="9" customFormat="1" ht="12" customHeight="1">
      <c r="A44" s="17"/>
      <c r="B44" s="17"/>
      <c r="C44" s="17"/>
      <c r="D44" s="17"/>
      <c r="E44" s="18"/>
      <c r="F44" s="18"/>
      <c r="G44" s="18"/>
    </row>
    <row r="45" spans="1:7" s="9" customFormat="1" ht="12" customHeight="1">
      <c r="A45" s="17"/>
      <c r="B45" s="17"/>
      <c r="C45" s="17"/>
      <c r="D45" s="17"/>
      <c r="E45" s="18"/>
      <c r="F45" s="18"/>
      <c r="G45" s="18"/>
    </row>
    <row r="46" spans="1:7" s="8" customFormat="1" ht="12" customHeight="1">
      <c r="A46" s="1"/>
      <c r="B46" s="1"/>
      <c r="C46" s="1"/>
      <c r="D46" s="1"/>
      <c r="E46" s="4"/>
      <c r="F46" s="4"/>
      <c r="G46" s="4"/>
    </row>
    <row r="47" ht="12" customHeight="1"/>
    <row r="48" spans="1:7" s="8" customFormat="1" ht="12" customHeight="1">
      <c r="A48" s="1"/>
      <c r="B48" s="1"/>
      <c r="C48" s="1"/>
      <c r="D48" s="1"/>
      <c r="E48" s="4"/>
      <c r="F48" s="4"/>
      <c r="G48" s="4"/>
    </row>
    <row r="49" spans="1:7" s="8" customFormat="1" ht="12" customHeight="1">
      <c r="A49" s="1"/>
      <c r="B49" s="1"/>
      <c r="C49" s="1"/>
      <c r="D49" s="1"/>
      <c r="E49" s="4"/>
      <c r="F49" s="4"/>
      <c r="G49" s="4"/>
    </row>
    <row r="50" spans="1:7" s="8" customFormat="1" ht="15">
      <c r="A50" s="1"/>
      <c r="B50" s="1"/>
      <c r="C50" s="1"/>
      <c r="D50" s="1"/>
      <c r="E50" s="4"/>
      <c r="F50" s="4"/>
      <c r="G50" s="4"/>
    </row>
  </sheetData>
  <printOptions/>
  <pageMargins left="0.35" right="0.41" top="1" bottom="1" header="0.5" footer="0.5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Claudia Sirito</cp:lastModifiedBy>
  <cp:lastPrinted>2006-01-05T10:18:36Z</cp:lastPrinted>
  <dcterms:created xsi:type="dcterms:W3CDTF">2002-06-21T13:42:56Z</dcterms:created>
  <dcterms:modified xsi:type="dcterms:W3CDTF">2006-11-22T09:04:03Z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