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1605" windowWidth="11295" windowHeight="9120" activeTab="0"/>
  </bookViews>
  <sheets>
    <sheet name="Foglio2" sheetId="1" r:id="rId1"/>
  </sheets>
  <definedNames>
    <definedName name="_xlnm.Print_Area" localSheetId="0">'Foglio2'!$A$1:$K$28</definedName>
  </definedNames>
  <calcPr fullCalcOnLoad="1"/>
</workbook>
</file>

<file path=xl/sharedStrings.xml><?xml version="1.0" encoding="utf-8"?>
<sst xmlns="http://schemas.openxmlformats.org/spreadsheetml/2006/main" count="32" uniqueCount="30">
  <si>
    <t>Numero</t>
  </si>
  <si>
    <t>Sbarchi</t>
  </si>
  <si>
    <t>Imbarchi</t>
  </si>
  <si>
    <t>Totale</t>
  </si>
  <si>
    <t xml:space="preserve">Imbarchi </t>
  </si>
  <si>
    <t>Altri porti</t>
  </si>
  <si>
    <t>Campania</t>
  </si>
  <si>
    <t>Calabria</t>
  </si>
  <si>
    <t>Abruzzo</t>
  </si>
  <si>
    <t>Emilia-Romagna</t>
  </si>
  <si>
    <t>Friuli-Venezia Giulia</t>
  </si>
  <si>
    <t>Liguria</t>
  </si>
  <si>
    <t>Lazio</t>
  </si>
  <si>
    <t>Molise</t>
  </si>
  <si>
    <t>Marche</t>
  </si>
  <si>
    <t>Puglia</t>
  </si>
  <si>
    <t>Sicilia</t>
  </si>
  <si>
    <t>Sardegna</t>
  </si>
  <si>
    <t>Toscana</t>
  </si>
  <si>
    <t>Veneto</t>
  </si>
  <si>
    <t>REGIONI</t>
  </si>
  <si>
    <t>NAVI</t>
  </si>
  <si>
    <t>Italia</t>
  </si>
  <si>
    <t>(a) Le eventuali differenze nei totali di riga e di colonna sono dovute alla procedura di arrotondamento</t>
  </si>
  <si>
    <r>
      <t>Fonte:</t>
    </r>
    <r>
      <rPr>
        <sz val="7"/>
        <rFont val="Arial"/>
        <family val="2"/>
      </rPr>
      <t xml:space="preserve"> ISTAT</t>
    </r>
  </si>
  <si>
    <r>
      <t xml:space="preserve">MERCI </t>
    </r>
    <r>
      <rPr>
        <i/>
        <sz val="7"/>
        <rFont val="Arial"/>
        <family val="2"/>
      </rPr>
      <t>(migliaia di tonnellate)</t>
    </r>
  </si>
  <si>
    <r>
      <t xml:space="preserve">PASSEGGERI </t>
    </r>
    <r>
      <rPr>
        <i/>
        <sz val="7"/>
        <rFont val="Arial"/>
        <family val="2"/>
      </rPr>
      <t>(migliaia)</t>
    </r>
  </si>
  <si>
    <r>
      <t xml:space="preserve">TSN </t>
    </r>
    <r>
      <rPr>
        <i/>
        <sz val="7"/>
        <rFont val="Arial"/>
        <family val="2"/>
      </rPr>
      <t>(migliaia)</t>
    </r>
  </si>
  <si>
    <t xml:space="preserve">                       per regione (a) - Anno 2004</t>
  </si>
  <si>
    <t>Tavola 24.16 Navi arrivate, stazza netta (TSN), merci e passeggeri trasportati nel  complesso della navigazione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</si>
</sst>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Continuous"/>
    </xf>
    <xf numFmtId="49" fontId="2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Continuous"/>
    </xf>
    <xf numFmtId="49" fontId="1" fillId="0" borderId="0" xfId="0" applyNumberFormat="1" applyFont="1" applyFill="1" applyAlignment="1">
      <alignment/>
    </xf>
    <xf numFmtId="49" fontId="4" fillId="0" borderId="2" xfId="16" applyNumberFormat="1" applyFont="1" applyFill="1" applyBorder="1" applyAlignment="1">
      <alignment vertical="center"/>
    </xf>
    <xf numFmtId="3" fontId="7" fillId="0" borderId="0" xfId="16" applyNumberFormat="1" applyFont="1" applyFill="1" applyBorder="1" applyAlignment="1">
      <alignment horizontal="left"/>
    </xf>
    <xf numFmtId="49" fontId="4" fillId="0" borderId="0" xfId="16" applyNumberFormat="1" applyFont="1" applyFill="1" applyBorder="1" applyAlignment="1">
      <alignment vertical="center"/>
    </xf>
    <xf numFmtId="49" fontId="4" fillId="0" borderId="1" xfId="16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4" fillId="0" borderId="3" xfId="16" applyNumberFormat="1" applyFont="1" applyFill="1" applyBorder="1" applyAlignment="1">
      <alignment horizontal="center" vertical="center"/>
    </xf>
    <xf numFmtId="49" fontId="4" fillId="0" borderId="2" xfId="16" applyNumberFormat="1" applyFont="1" applyFill="1" applyBorder="1" applyAlignment="1">
      <alignment horizontal="right" vertical="center"/>
    </xf>
    <xf numFmtId="49" fontId="4" fillId="0" borderId="1" xfId="16" applyNumberFormat="1" applyFont="1" applyFill="1" applyBorder="1" applyAlignment="1">
      <alignment horizontal="right" vertical="center"/>
    </xf>
    <xf numFmtId="49" fontId="4" fillId="0" borderId="2" xfId="16" applyNumberFormat="1" applyFont="1" applyFill="1" applyBorder="1" applyAlignment="1">
      <alignment horizontal="right" vertical="center" wrapText="1"/>
    </xf>
    <xf numFmtId="49" fontId="4" fillId="0" borderId="1" xfId="16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3" fontId="6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workbookViewId="0" topLeftCell="A1">
      <selection activeCell="A10" sqref="A10:K10"/>
    </sheetView>
  </sheetViews>
  <sheetFormatPr defaultColWidth="9.140625" defaultRowHeight="12.75"/>
  <cols>
    <col min="1" max="1" width="19.421875" style="7" customWidth="1"/>
    <col min="2" max="2" width="7.421875" style="7" customWidth="1"/>
    <col min="3" max="3" width="10.7109375" style="7" customWidth="1"/>
    <col min="4" max="4" width="0.9921875" style="7" customWidth="1"/>
    <col min="5" max="5" width="7.28125" style="7" customWidth="1"/>
    <col min="6" max="6" width="7.421875" style="7" customWidth="1"/>
    <col min="7" max="7" width="7.57421875" style="7" customWidth="1"/>
    <col min="8" max="8" width="0.85546875" style="7" customWidth="1"/>
    <col min="9" max="9" width="7.140625" style="7" customWidth="1"/>
    <col min="10" max="10" width="8.140625" style="7" customWidth="1"/>
    <col min="11" max="11" width="8.8515625" style="7" customWidth="1"/>
    <col min="12" max="16384" width="9.140625" style="7" customWidth="1"/>
  </cols>
  <sheetData>
    <row r="1" ht="12" customHeight="1">
      <c r="A1" s="6" t="s">
        <v>29</v>
      </c>
    </row>
    <row r="2" spans="1:9" s="8" customFormat="1" ht="12" customHeight="1">
      <c r="A2" s="8" t="s">
        <v>28</v>
      </c>
      <c r="B2" s="9"/>
      <c r="C2" s="9"/>
      <c r="D2" s="9"/>
      <c r="E2" s="9"/>
      <c r="F2" s="9"/>
      <c r="G2" s="9"/>
      <c r="H2" s="9"/>
      <c r="I2" s="9"/>
    </row>
    <row r="3" spans="1:9" s="12" customFormat="1" ht="9" customHeight="1">
      <c r="A3" s="10"/>
      <c r="B3" s="11"/>
      <c r="C3" s="11"/>
      <c r="D3" s="11"/>
      <c r="E3" s="11"/>
      <c r="F3" s="11"/>
      <c r="G3" s="11"/>
      <c r="H3" s="11"/>
      <c r="I3" s="11"/>
    </row>
    <row r="4" spans="1:32" ht="12" customHeight="1">
      <c r="A4" s="32" t="s">
        <v>20</v>
      </c>
      <c r="B4" s="27" t="s">
        <v>21</v>
      </c>
      <c r="C4" s="27"/>
      <c r="D4" s="13"/>
      <c r="E4" s="27" t="s">
        <v>25</v>
      </c>
      <c r="F4" s="27"/>
      <c r="G4" s="27"/>
      <c r="H4" s="13"/>
      <c r="I4" s="27" t="s">
        <v>26</v>
      </c>
      <c r="J4" s="27"/>
      <c r="K4" s="27"/>
      <c r="M4" s="14"/>
      <c r="N4" s="4"/>
      <c r="O4" s="4"/>
      <c r="P4" s="4"/>
      <c r="Q4" s="4"/>
      <c r="R4" s="4"/>
      <c r="S4" s="4"/>
      <c r="T4" s="4"/>
      <c r="U4" s="4"/>
      <c r="V4" s="4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9" customHeight="1">
      <c r="A5" s="33"/>
      <c r="B5" s="28" t="s">
        <v>0</v>
      </c>
      <c r="C5" s="30" t="s">
        <v>27</v>
      </c>
      <c r="D5" s="15"/>
      <c r="E5" s="28" t="s">
        <v>1</v>
      </c>
      <c r="F5" s="28" t="s">
        <v>2</v>
      </c>
      <c r="G5" s="28" t="s">
        <v>3</v>
      </c>
      <c r="H5" s="15"/>
      <c r="I5" s="28" t="s">
        <v>1</v>
      </c>
      <c r="J5" s="28" t="s">
        <v>4</v>
      </c>
      <c r="K5" s="28" t="s">
        <v>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11" ht="6" customHeight="1">
      <c r="A6" s="34"/>
      <c r="B6" s="29"/>
      <c r="C6" s="31"/>
      <c r="D6" s="16"/>
      <c r="E6" s="29"/>
      <c r="F6" s="29"/>
      <c r="G6" s="29"/>
      <c r="H6" s="16"/>
      <c r="I6" s="29"/>
      <c r="J6" s="29"/>
      <c r="K6" s="29"/>
    </row>
    <row r="7" spans="1:11" ht="5.25" customHeight="1">
      <c r="A7" s="17"/>
      <c r="B7" s="18"/>
      <c r="C7" s="18"/>
      <c r="D7" s="19"/>
      <c r="E7" s="19"/>
      <c r="F7" s="18"/>
      <c r="G7" s="18"/>
      <c r="H7" s="18"/>
      <c r="I7" s="18"/>
      <c r="J7" s="19"/>
      <c r="K7" s="19"/>
    </row>
    <row r="8" spans="1:11" ht="8.25" customHeight="1">
      <c r="A8" s="17" t="s">
        <v>19</v>
      </c>
      <c r="B8" s="20">
        <v>5560</v>
      </c>
      <c r="C8" s="20">
        <v>28489</v>
      </c>
      <c r="D8" s="20">
        <v>0</v>
      </c>
      <c r="E8" s="20">
        <v>27331</v>
      </c>
      <c r="F8" s="20">
        <v>4067</v>
      </c>
      <c r="G8" s="20">
        <f>SUM(E8:F8)</f>
        <v>31398</v>
      </c>
      <c r="H8" s="20"/>
      <c r="I8" s="20">
        <v>521</v>
      </c>
      <c r="J8" s="20">
        <v>508</v>
      </c>
      <c r="K8" s="20">
        <v>1030</v>
      </c>
    </row>
    <row r="9" spans="1:11" ht="8.25" customHeight="1">
      <c r="A9" s="17" t="s">
        <v>10</v>
      </c>
      <c r="B9" s="20">
        <v>6508</v>
      </c>
      <c r="C9" s="20">
        <v>29863</v>
      </c>
      <c r="D9" s="20">
        <v>0</v>
      </c>
      <c r="E9" s="20">
        <v>42857</v>
      </c>
      <c r="F9" s="20">
        <v>4332</v>
      </c>
      <c r="G9" s="20">
        <f>SUM(E9:F9)</f>
        <v>47189</v>
      </c>
      <c r="H9" s="20">
        <v>0</v>
      </c>
      <c r="I9" s="20">
        <v>155</v>
      </c>
      <c r="J9" s="20">
        <v>165</v>
      </c>
      <c r="K9" s="20">
        <v>320</v>
      </c>
    </row>
    <row r="10" spans="1:11" s="22" customFormat="1" ht="8.25" customHeight="1">
      <c r="A10" s="35" t="s">
        <v>11</v>
      </c>
      <c r="B10" s="36">
        <v>10424</v>
      </c>
      <c r="C10" s="36">
        <v>110013</v>
      </c>
      <c r="D10" s="36">
        <v>56245</v>
      </c>
      <c r="E10" s="36">
        <v>55683</v>
      </c>
      <c r="F10" s="36">
        <v>17518</v>
      </c>
      <c r="G10" s="36">
        <f>+E10+F10</f>
        <v>73201</v>
      </c>
      <c r="H10" s="36"/>
      <c r="I10" s="36">
        <v>1623</v>
      </c>
      <c r="J10" s="36">
        <v>1613</v>
      </c>
      <c r="K10" s="36">
        <v>3235</v>
      </c>
    </row>
    <row r="11" spans="1:11" ht="8.25" customHeight="1">
      <c r="A11" s="17" t="s">
        <v>9</v>
      </c>
      <c r="B11" s="20">
        <v>4389</v>
      </c>
      <c r="C11" s="20">
        <v>15343</v>
      </c>
      <c r="D11" s="20">
        <v>0</v>
      </c>
      <c r="E11" s="20">
        <v>22538</v>
      </c>
      <c r="F11" s="20">
        <v>2869</v>
      </c>
      <c r="G11" s="20">
        <f>SUM(E11:F11)-1</f>
        <v>25406</v>
      </c>
      <c r="H11" s="20"/>
      <c r="I11" s="20">
        <v>3</v>
      </c>
      <c r="J11" s="20">
        <v>3</v>
      </c>
      <c r="K11" s="20">
        <f>SUM(I11:J11)</f>
        <v>6</v>
      </c>
    </row>
    <row r="12" spans="1:11" ht="8.25" customHeight="1">
      <c r="A12" s="17" t="s">
        <v>18</v>
      </c>
      <c r="B12" s="20">
        <v>39321</v>
      </c>
      <c r="C12" s="20">
        <v>84766</v>
      </c>
      <c r="D12" s="20">
        <v>0</v>
      </c>
      <c r="E12" s="20">
        <v>22690</v>
      </c>
      <c r="F12" s="20">
        <v>9754</v>
      </c>
      <c r="G12" s="20">
        <f aca="true" t="shared" si="0" ref="G12:G22">SUM(E12:F12)</f>
        <v>32444</v>
      </c>
      <c r="H12" s="20"/>
      <c r="I12" s="20">
        <v>5081</v>
      </c>
      <c r="J12" s="20">
        <v>5031</v>
      </c>
      <c r="K12" s="20">
        <f>SUM(I12:J12)+1</f>
        <v>10113</v>
      </c>
    </row>
    <row r="13" spans="1:11" ht="8.25" customHeight="1">
      <c r="A13" s="17" t="s">
        <v>14</v>
      </c>
      <c r="B13" s="20">
        <v>3631</v>
      </c>
      <c r="C13" s="20">
        <v>25475</v>
      </c>
      <c r="D13" s="20">
        <v>0</v>
      </c>
      <c r="E13" s="20">
        <v>6725</v>
      </c>
      <c r="F13" s="20">
        <v>2504</v>
      </c>
      <c r="G13" s="20">
        <v>9229</v>
      </c>
      <c r="H13" s="20"/>
      <c r="I13" s="20">
        <v>662</v>
      </c>
      <c r="J13" s="20">
        <v>694</v>
      </c>
      <c r="K13" s="20">
        <v>1355</v>
      </c>
    </row>
    <row r="14" spans="1:11" ht="8.25" customHeight="1">
      <c r="A14" s="17" t="s">
        <v>12</v>
      </c>
      <c r="B14" s="20">
        <v>9120</v>
      </c>
      <c r="C14" s="20">
        <v>37501</v>
      </c>
      <c r="D14" s="20">
        <v>0</v>
      </c>
      <c r="E14" s="20">
        <v>12254</v>
      </c>
      <c r="F14" s="20">
        <v>2245</v>
      </c>
      <c r="G14" s="20">
        <f>SUM(E14:F14)+1</f>
        <v>14500</v>
      </c>
      <c r="H14" s="20"/>
      <c r="I14" s="20">
        <v>1520</v>
      </c>
      <c r="J14" s="20">
        <v>1477</v>
      </c>
      <c r="K14" s="20">
        <f>SUM(I14:J14)+3</f>
        <v>3000</v>
      </c>
    </row>
    <row r="15" spans="1:11" ht="8.25" customHeight="1">
      <c r="A15" s="17" t="s">
        <v>8</v>
      </c>
      <c r="B15" s="20">
        <v>371</v>
      </c>
      <c r="C15" s="20">
        <v>626</v>
      </c>
      <c r="D15" s="20">
        <v>0</v>
      </c>
      <c r="E15" s="20">
        <v>1322</v>
      </c>
      <c r="F15" s="20">
        <v>58</v>
      </c>
      <c r="G15" s="20">
        <f t="shared" si="0"/>
        <v>1380</v>
      </c>
      <c r="H15" s="20">
        <v>0</v>
      </c>
      <c r="I15" s="20">
        <v>2</v>
      </c>
      <c r="J15" s="20">
        <v>2</v>
      </c>
      <c r="K15" s="20">
        <f>SUM(I15:J15)</f>
        <v>4</v>
      </c>
    </row>
    <row r="16" spans="1:11" ht="8.25" customHeight="1">
      <c r="A16" s="17" t="s">
        <v>13</v>
      </c>
      <c r="B16" s="20">
        <v>1615</v>
      </c>
      <c r="C16" s="20">
        <v>577</v>
      </c>
      <c r="D16" s="23"/>
      <c r="E16" s="20">
        <v>30</v>
      </c>
      <c r="F16" s="20">
        <v>258</v>
      </c>
      <c r="G16" s="20">
        <f t="shared" si="0"/>
        <v>288</v>
      </c>
      <c r="H16" s="20"/>
      <c r="I16" s="20">
        <v>123</v>
      </c>
      <c r="J16" s="20">
        <v>123</v>
      </c>
      <c r="K16" s="20">
        <v>247</v>
      </c>
    </row>
    <row r="17" spans="1:11" s="3" customFormat="1" ht="8.25" customHeight="1">
      <c r="A17" s="17" t="s">
        <v>6</v>
      </c>
      <c r="B17" s="20">
        <v>124676</v>
      </c>
      <c r="C17" s="20">
        <v>98277</v>
      </c>
      <c r="D17" s="20">
        <v>0</v>
      </c>
      <c r="E17" s="20">
        <v>11538</v>
      </c>
      <c r="F17" s="20">
        <v>6337</v>
      </c>
      <c r="G17" s="20">
        <f>SUM(E17:F17)+1</f>
        <v>17876</v>
      </c>
      <c r="H17" s="20"/>
      <c r="I17" s="20">
        <v>10902</v>
      </c>
      <c r="J17" s="20">
        <v>10820</v>
      </c>
      <c r="K17" s="20">
        <f>+I17+J17+1</f>
        <v>21723</v>
      </c>
    </row>
    <row r="18" spans="1:11" ht="8.25" customHeight="1">
      <c r="A18" s="17" t="s">
        <v>15</v>
      </c>
      <c r="B18" s="20">
        <v>11004</v>
      </c>
      <c r="C18" s="20">
        <v>48803</v>
      </c>
      <c r="D18" s="20">
        <v>0</v>
      </c>
      <c r="E18" s="20">
        <v>36321</v>
      </c>
      <c r="F18" s="20">
        <v>18863</v>
      </c>
      <c r="G18" s="20">
        <f t="shared" si="0"/>
        <v>55184</v>
      </c>
      <c r="H18" s="20">
        <v>0</v>
      </c>
      <c r="I18" s="20">
        <v>990</v>
      </c>
      <c r="J18" s="20">
        <v>970</v>
      </c>
      <c r="K18" s="20">
        <f>+I18+J18</f>
        <v>1960</v>
      </c>
    </row>
    <row r="19" spans="1:11" ht="8.25" customHeight="1">
      <c r="A19" s="17" t="s">
        <v>7</v>
      </c>
      <c r="B19" s="20">
        <v>74340</v>
      </c>
      <c r="C19" s="20">
        <v>115472</v>
      </c>
      <c r="D19" s="20">
        <v>0</v>
      </c>
      <c r="E19" s="20">
        <v>16033</v>
      </c>
      <c r="F19" s="20">
        <v>14722</v>
      </c>
      <c r="G19" s="20">
        <f t="shared" si="0"/>
        <v>30755</v>
      </c>
      <c r="H19" s="20">
        <v>0</v>
      </c>
      <c r="I19" s="20">
        <v>4894</v>
      </c>
      <c r="J19" s="20">
        <v>5098</v>
      </c>
      <c r="K19" s="20">
        <f>+I19+J19</f>
        <v>9992</v>
      </c>
    </row>
    <row r="20" spans="1:11" ht="8.25" customHeight="1">
      <c r="A20" s="17" t="s">
        <v>16</v>
      </c>
      <c r="B20" s="20">
        <v>134749</v>
      </c>
      <c r="C20" s="20">
        <v>173822</v>
      </c>
      <c r="D20" s="20">
        <v>0</v>
      </c>
      <c r="E20" s="20">
        <v>46503</v>
      </c>
      <c r="F20" s="20">
        <v>38092</v>
      </c>
      <c r="G20" s="20">
        <f>SUM(E20:F20)+2</f>
        <v>84597</v>
      </c>
      <c r="H20" s="20"/>
      <c r="I20" s="20">
        <v>8188</v>
      </c>
      <c r="J20" s="20">
        <v>8040</v>
      </c>
      <c r="K20" s="20">
        <f>+I20+J20+2</f>
        <v>16230</v>
      </c>
    </row>
    <row r="21" spans="1:11" ht="8.25" customHeight="1">
      <c r="A21" s="17" t="s">
        <v>17</v>
      </c>
      <c r="B21" s="20">
        <v>95011</v>
      </c>
      <c r="C21" s="20">
        <v>117845</v>
      </c>
      <c r="D21" s="20">
        <v>0</v>
      </c>
      <c r="E21" s="20">
        <v>31314</v>
      </c>
      <c r="F21" s="20">
        <v>21902</v>
      </c>
      <c r="G21" s="20">
        <f>SUM(E21:F21)-1</f>
        <v>53215</v>
      </c>
      <c r="H21" s="20">
        <v>0</v>
      </c>
      <c r="I21" s="20">
        <v>5949</v>
      </c>
      <c r="J21" s="20">
        <v>5942</v>
      </c>
      <c r="K21" s="20">
        <f>+I21+J21</f>
        <v>11891</v>
      </c>
    </row>
    <row r="22" spans="1:11" ht="9" customHeight="1">
      <c r="A22" s="17" t="s">
        <v>5</v>
      </c>
      <c r="B22" s="20">
        <v>46091</v>
      </c>
      <c r="C22" s="20">
        <v>31415</v>
      </c>
      <c r="D22" s="23"/>
      <c r="E22" s="20">
        <v>5233</v>
      </c>
      <c r="F22" s="20">
        <v>3089</v>
      </c>
      <c r="G22" s="20">
        <f t="shared" si="0"/>
        <v>8322</v>
      </c>
      <c r="H22" s="20"/>
      <c r="I22" s="20">
        <v>1098</v>
      </c>
      <c r="J22" s="20">
        <v>1112</v>
      </c>
      <c r="K22" s="20">
        <f>+I22+J22</f>
        <v>2210</v>
      </c>
    </row>
    <row r="23" spans="1:11" s="22" customFormat="1" ht="9">
      <c r="A23" s="21" t="s">
        <v>22</v>
      </c>
      <c r="B23" s="1">
        <f>SUM(B8:B22)</f>
        <v>566810</v>
      </c>
      <c r="C23" s="1">
        <f>SUM(C8:C22)-1</f>
        <v>918286</v>
      </c>
      <c r="D23" s="1">
        <f>SUM(D8:D22)</f>
        <v>56245</v>
      </c>
      <c r="E23" s="1">
        <f>SUM(E8:E22)-1</f>
        <v>338371</v>
      </c>
      <c r="F23" s="1">
        <f>SUM(F8:F22)+1</f>
        <v>146611</v>
      </c>
      <c r="G23" s="1">
        <f>SUM(G8:G22)</f>
        <v>484984</v>
      </c>
      <c r="H23" s="1">
        <f>SUM(H8:H22)</f>
        <v>0</v>
      </c>
      <c r="I23" s="1">
        <f>SUM(I8:I22)+5</f>
        <v>41716</v>
      </c>
      <c r="J23" s="1">
        <f>SUM(J8:J22)+2</f>
        <v>41600</v>
      </c>
      <c r="K23" s="1">
        <f>SUM(K8:K22)</f>
        <v>83316</v>
      </c>
    </row>
    <row r="24" spans="1:11" ht="4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4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256" ht="12" customHeight="1">
      <c r="A26" s="24" t="s">
        <v>24</v>
      </c>
      <c r="B26" s="4"/>
      <c r="C26" s="4"/>
      <c r="D26" s="5"/>
      <c r="E26" s="4"/>
      <c r="F26" s="4"/>
      <c r="G26" s="4"/>
      <c r="H26" s="5"/>
      <c r="I26" s="4"/>
      <c r="J26" s="4"/>
      <c r="K26" s="4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11" ht="9" customHeight="1">
      <c r="A27" s="3" t="s">
        <v>23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ht="9">
      <c r="M28" s="25"/>
    </row>
    <row r="29" ht="9">
      <c r="B29" s="26"/>
    </row>
  </sheetData>
  <mergeCells count="12">
    <mergeCell ref="F5:F6"/>
    <mergeCell ref="E5:E6"/>
    <mergeCell ref="I4:K4"/>
    <mergeCell ref="E4:G4"/>
    <mergeCell ref="J5:J6"/>
    <mergeCell ref="K5:K6"/>
    <mergeCell ref="I5:I6"/>
    <mergeCell ref="G5:G6"/>
    <mergeCell ref="B4:C4"/>
    <mergeCell ref="B5:B6"/>
    <mergeCell ref="C5:C6"/>
    <mergeCell ref="A4:A6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Web</cp:lastModifiedBy>
  <cp:lastPrinted>2005-12-13T10:16:58Z</cp:lastPrinted>
  <dcterms:created xsi:type="dcterms:W3CDTF">2004-09-22T15:34:13Z</dcterms:created>
  <dcterms:modified xsi:type="dcterms:W3CDTF">2007-02-16T11:42:09Z</dcterms:modified>
  <cp:category/>
  <cp:version/>
  <cp:contentType/>
  <cp:contentStatus/>
</cp:coreProperties>
</file>