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tavola 24.18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<sst xmlns="http://schemas.openxmlformats.org/spreadsheetml/2006/main" count="32" uniqueCount="32">
  <si>
    <t xml:space="preserve">Iscrizioni </t>
  </si>
  <si>
    <t>Cessazioni</t>
  </si>
  <si>
    <t xml:space="preserve">Piemonte </t>
  </si>
  <si>
    <t>Valle d'Aosta</t>
  </si>
  <si>
    <t>Lombardia</t>
  </si>
  <si>
    <t>Veneto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</si>
  <si>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</si>
  <si>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</si>
  <si>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</si>
  <si>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</si>
  <si>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</si>
  <si>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</si>
  <si>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</si>
  <si>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</si>
  <si>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</si>
  <si>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</si>
  <si>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</si>
  <si>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</si>
  <si>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Saldo</t>
  </si>
  <si>
    <r>
      <t>Fonte</t>
    </r>
    <r>
      <rPr>
        <sz val="7"/>
        <rFont val="Arial"/>
        <family val="2"/>
      </rPr>
      <t>: Infocamere</t>
    </r>
  </si>
  <si>
    <t>Tavola 24.18</t>
  </si>
  <si>
    <t>Italia</t>
  </si>
  <si>
    <t>Liguria</t>
  </si>
  <si>
    <t>Nati-mortalità delle imprese per regione - Anno 2005</t>
  </si>
  <si>
    <t>Stock al 31.12.05</t>
  </si>
  <si>
    <t>Tasso di iscrizione 2005</t>
  </si>
  <si>
    <t>Tasso di cessazione 2005</t>
  </si>
  <si>
    <t>Tasso di crescita 2005</t>
  </si>
  <si>
    <t>REGIONI</t>
  </si>
  <si>
    <t>Friuli -Venezia Giulia</t>
  </si>
  <si>
    <t>Emilia-Romagna</t>
  </si>
  <si>
    <t>Trentino-Alto Adige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</si>
</sst>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</numFmts>
  <fonts count="7">
    <font>
      <sz val="10"/>
      <name val="Arial"/>
      <family val="0"/>
    </font>
    <font>
      <b/>
      <sz val="12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1" xfId="0" applyNumberFormat="1" applyFont="1" applyAlignment="1">
      <alignment/>
    </xf>
    <xf numFmtId="0" fontId="3" fillId="0" borderId="1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184" fontId="3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1" xfId="0" applyNumberFormat="1" applyFont="1" applyAlignment="1">
      <alignment horizontal="right" vertical="center" wrapText="1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2" xfId="0" applyNumberFormat="1" applyFont="1" applyBorder="1" applyAlignment="1">
      <alignment horizontal="right" vertical="center" wrapText="1"/>
    </xf>
    <xf numFmtId="0" fontId="3" fillId="0" borderId="1" xfId="0" applyNumberFormat="1" applyFont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left" vertical="center"/>
    </xf>
    <xf numFmtId="0" fontId="3" fillId="0" borderId="1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right" vertical="center"/>
    </xf>
    <xf numFmtId="0" fontId="4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184" fontId="4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A13" sqref="A13:H13"/>
    </sheetView>
  </sheetViews>
  <sheetFormatPr defaultColWidth="9.140625" defaultRowHeight="12.75"/>
  <cols>
    <col min="1" max="1" width="12.421875" style="0" customWidth="1"/>
    <col min="2" max="2" width="8.57421875" style="0" customWidth="1"/>
    <col min="3" max="3" width="10.00390625" style="0" customWidth="1"/>
    <col min="4" max="4" width="7.421875" style="0" customWidth="1"/>
    <col min="5" max="5" width="8.57421875" style="0" customWidth="1"/>
    <col min="6" max="6" width="7.8515625" style="0" customWidth="1"/>
    <col min="7" max="7" width="8.140625" style="0" customWidth="1"/>
    <col min="8" max="8" width="7.57421875" style="0" customWidth="1"/>
  </cols>
  <sheetData>
    <row r="1" spans="1:9" ht="15.75">
      <c r="A1" s="4" t="s">
        <v>20</v>
      </c>
      <c r="B1" s="17" t="s">
        <v>23</v>
      </c>
      <c r="C1" s="1"/>
      <c r="D1" s="1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9" customHeight="1">
      <c r="A3" s="21" t="s">
        <v>28</v>
      </c>
      <c r="B3" s="24" t="s">
        <v>0</v>
      </c>
      <c r="C3" s="24" t="s">
        <v>1</v>
      </c>
      <c r="D3" s="24" t="s">
        <v>18</v>
      </c>
      <c r="E3" s="18" t="s">
        <v>24</v>
      </c>
      <c r="F3" s="18" t="s">
        <v>25</v>
      </c>
      <c r="G3" s="18" t="s">
        <v>26</v>
      </c>
      <c r="H3" s="18" t="s">
        <v>27</v>
      </c>
      <c r="I3" s="2"/>
    </row>
    <row r="4" spans="1:9" ht="9" customHeight="1">
      <c r="A4" s="22"/>
      <c r="B4" s="25"/>
      <c r="C4" s="25"/>
      <c r="D4" s="25"/>
      <c r="E4" s="19"/>
      <c r="F4" s="19"/>
      <c r="G4" s="19"/>
      <c r="H4" s="19"/>
      <c r="I4" s="2"/>
    </row>
    <row r="5" spans="1:9" ht="9" customHeight="1">
      <c r="A5" s="23"/>
      <c r="B5" s="26"/>
      <c r="C5" s="26"/>
      <c r="D5" s="26"/>
      <c r="E5" s="20"/>
      <c r="F5" s="20"/>
      <c r="G5" s="20"/>
      <c r="H5" s="20"/>
      <c r="I5" s="2"/>
    </row>
    <row r="6" spans="1:9" ht="6" customHeight="1">
      <c r="A6" s="5"/>
      <c r="B6" s="5"/>
      <c r="C6" s="5"/>
      <c r="D6" s="5"/>
      <c r="E6" s="5"/>
      <c r="F6" s="6"/>
      <c r="G6" s="6"/>
      <c r="H6" s="6"/>
      <c r="I6" s="2"/>
    </row>
    <row r="7" spans="1:9" ht="9" customHeight="1">
      <c r="A7" s="7" t="s">
        <v>2</v>
      </c>
      <c r="B7" s="8">
        <v>33417</v>
      </c>
      <c r="C7" s="8">
        <v>29218</v>
      </c>
      <c r="D7" s="8">
        <f aca="true" t="shared" si="0" ref="D7:D26">B7-C7</f>
        <v>4199</v>
      </c>
      <c r="E7" s="8">
        <v>464917</v>
      </c>
      <c r="F7" s="15">
        <f aca="true" t="shared" si="1" ref="F7:F26">(B7/E7)*100</f>
        <v>7.187734584882893</v>
      </c>
      <c r="G7" s="15">
        <f aca="true" t="shared" si="2" ref="G7:G26">C7/E7*100</f>
        <v>6.2845626208549055</v>
      </c>
      <c r="H7" s="15">
        <f>(B7-C7)/460540*100</f>
        <v>0.9117557649715551</v>
      </c>
      <c r="I7" s="2"/>
    </row>
    <row r="8" spans="1:9" ht="9" customHeight="1">
      <c r="A8" s="7" t="s">
        <v>3</v>
      </c>
      <c r="B8" s="8">
        <v>952</v>
      </c>
      <c r="C8" s="8">
        <v>897</v>
      </c>
      <c r="D8" s="8">
        <f t="shared" si="0"/>
        <v>55</v>
      </c>
      <c r="E8" s="8">
        <v>14786</v>
      </c>
      <c r="F8" s="15">
        <f t="shared" si="1"/>
        <v>6.438522927093196</v>
      </c>
      <c r="G8" s="15">
        <f t="shared" si="2"/>
        <v>6.06654943865819</v>
      </c>
      <c r="H8" s="15">
        <f>(B8-C8)/14731*100</f>
        <v>0.3733622971963885</v>
      </c>
      <c r="I8" s="2"/>
    </row>
    <row r="9" spans="1:9" ht="9" customHeight="1">
      <c r="A9" s="7" t="s">
        <v>4</v>
      </c>
      <c r="B9" s="8">
        <v>69223</v>
      </c>
      <c r="C9" s="8">
        <v>54723</v>
      </c>
      <c r="D9" s="8">
        <f t="shared" si="0"/>
        <v>14500</v>
      </c>
      <c r="E9" s="8">
        <v>953178</v>
      </c>
      <c r="F9" s="15">
        <f t="shared" si="1"/>
        <v>7.262337150039132</v>
      </c>
      <c r="G9" s="15">
        <f t="shared" si="2"/>
        <v>5.741110264819373</v>
      </c>
      <c r="H9" s="15">
        <f>(B9-C9)/938262*100</f>
        <v>1.5454105569659646</v>
      </c>
      <c r="I9" s="2"/>
    </row>
    <row r="10" spans="1:9" ht="9" customHeight="1">
      <c r="A10" s="7" t="s">
        <v>31</v>
      </c>
      <c r="B10" s="8">
        <v>6598</v>
      </c>
      <c r="C10" s="8">
        <v>5483</v>
      </c>
      <c r="D10" s="8">
        <f t="shared" si="0"/>
        <v>1115</v>
      </c>
      <c r="E10" s="8">
        <v>109879</v>
      </c>
      <c r="F10" s="15">
        <f t="shared" si="1"/>
        <v>6.00478708397419</v>
      </c>
      <c r="G10" s="15">
        <f t="shared" si="2"/>
        <v>4.990034492487191</v>
      </c>
      <c r="H10" s="15">
        <f>(B10-C10)/108730*100</f>
        <v>1.0254759495999264</v>
      </c>
      <c r="I10" s="2"/>
    </row>
    <row r="11" spans="1:9" ht="9" customHeight="1">
      <c r="A11" s="7" t="s">
        <v>5</v>
      </c>
      <c r="B11" s="8">
        <v>34599</v>
      </c>
      <c r="C11" s="8">
        <v>30493</v>
      </c>
      <c r="D11" s="8">
        <f t="shared" si="0"/>
        <v>4106</v>
      </c>
      <c r="E11" s="8">
        <v>510916</v>
      </c>
      <c r="F11" s="15">
        <f t="shared" si="1"/>
        <v>6.771954685310305</v>
      </c>
      <c r="G11" s="15">
        <f t="shared" si="2"/>
        <v>5.968300072810403</v>
      </c>
      <c r="H11" s="15">
        <f>(B11-C11)/506591*100</f>
        <v>0.8105157809751851</v>
      </c>
      <c r="I11" s="2"/>
    </row>
    <row r="12" spans="1:9" ht="9" customHeight="1">
      <c r="A12" s="7" t="s">
        <v>29</v>
      </c>
      <c r="B12" s="8">
        <v>7390</v>
      </c>
      <c r="C12" s="8">
        <v>6984</v>
      </c>
      <c r="D12" s="8">
        <f t="shared" si="0"/>
        <v>406</v>
      </c>
      <c r="E12" s="8">
        <v>116358</v>
      </c>
      <c r="F12" s="15">
        <f t="shared" si="1"/>
        <v>6.351088880867667</v>
      </c>
      <c r="G12" s="15">
        <f t="shared" si="2"/>
        <v>6.002165729902542</v>
      </c>
      <c r="H12" s="15">
        <f>(B12-C12)/115913*100</f>
        <v>0.3502626970227671</v>
      </c>
      <c r="I12" s="2"/>
    </row>
    <row r="13" spans="1:9" ht="9" customHeight="1">
      <c r="A13" s="27" t="s">
        <v>22</v>
      </c>
      <c r="B13" s="28">
        <v>12043</v>
      </c>
      <c r="C13" s="28">
        <v>10809</v>
      </c>
      <c r="D13" s="28">
        <f t="shared" si="0"/>
        <v>1234</v>
      </c>
      <c r="E13" s="28">
        <v>166678</v>
      </c>
      <c r="F13" s="29">
        <f t="shared" si="1"/>
        <v>7.225308679009827</v>
      </c>
      <c r="G13" s="29">
        <f t="shared" si="2"/>
        <v>6.48495902278645</v>
      </c>
      <c r="H13" s="29">
        <f>(B13-C13)/165374*100</f>
        <v>0.7461874297047904</v>
      </c>
      <c r="I13" s="2"/>
    </row>
    <row r="14" spans="1:9" ht="9" customHeight="1">
      <c r="A14" s="7" t="s">
        <v>30</v>
      </c>
      <c r="B14" s="8">
        <v>34761</v>
      </c>
      <c r="C14" s="8">
        <v>28782</v>
      </c>
      <c r="D14" s="8">
        <f t="shared" si="0"/>
        <v>5979</v>
      </c>
      <c r="E14" s="8">
        <v>475410</v>
      </c>
      <c r="F14" s="15">
        <f t="shared" si="1"/>
        <v>7.311794030415851</v>
      </c>
      <c r="G14" s="15">
        <f t="shared" si="2"/>
        <v>6.0541427399507795</v>
      </c>
      <c r="H14" s="15">
        <f>(B14-C14)/469228*100</f>
        <v>1.2742206347447296</v>
      </c>
      <c r="I14" s="2"/>
    </row>
    <row r="15" spans="1:9" ht="9" customHeight="1">
      <c r="A15" s="7" t="s">
        <v>6</v>
      </c>
      <c r="B15" s="8">
        <v>30937</v>
      </c>
      <c r="C15" s="8">
        <v>26987</v>
      </c>
      <c r="D15" s="8">
        <f t="shared" si="0"/>
        <v>3950</v>
      </c>
      <c r="E15" s="8">
        <v>413950</v>
      </c>
      <c r="F15" s="15">
        <f t="shared" si="1"/>
        <v>7.473607923662278</v>
      </c>
      <c r="G15" s="15">
        <f t="shared" si="2"/>
        <v>6.51938639932359</v>
      </c>
      <c r="H15" s="15">
        <f>(B15-C15)/409838*100</f>
        <v>0.9637954508854718</v>
      </c>
      <c r="I15" s="2"/>
    </row>
    <row r="16" spans="1:9" ht="9" customHeight="1">
      <c r="A16" s="7" t="s">
        <v>7</v>
      </c>
      <c r="B16" s="8">
        <v>6432</v>
      </c>
      <c r="C16" s="8">
        <v>5179</v>
      </c>
      <c r="D16" s="8">
        <f t="shared" si="0"/>
        <v>1253</v>
      </c>
      <c r="E16" s="8">
        <v>94297</v>
      </c>
      <c r="F16" s="15">
        <f t="shared" si="1"/>
        <v>6.821001728580973</v>
      </c>
      <c r="G16" s="15">
        <f t="shared" si="2"/>
        <v>5.492221385622024</v>
      </c>
      <c r="H16" s="15">
        <f>(B16-C16)/93016*100</f>
        <v>1.347080072245635</v>
      </c>
      <c r="I16" s="2"/>
    </row>
    <row r="17" spans="1:9" ht="9" customHeight="1">
      <c r="A17" s="7" t="s">
        <v>8</v>
      </c>
      <c r="B17" s="8">
        <v>12027</v>
      </c>
      <c r="C17" s="8">
        <v>10009</v>
      </c>
      <c r="D17" s="8">
        <f t="shared" si="0"/>
        <v>2018</v>
      </c>
      <c r="E17" s="8">
        <v>177464</v>
      </c>
      <c r="F17" s="15">
        <f t="shared" si="1"/>
        <v>6.777149168282018</v>
      </c>
      <c r="G17" s="15">
        <f t="shared" si="2"/>
        <v>5.640017130234865</v>
      </c>
      <c r="H17" s="15">
        <f>(B17-C17)/175413*100</f>
        <v>1.150427847422939</v>
      </c>
      <c r="I17" s="2"/>
    </row>
    <row r="18" spans="1:9" ht="9" customHeight="1">
      <c r="A18" s="7" t="s">
        <v>9</v>
      </c>
      <c r="B18" s="8">
        <v>41163</v>
      </c>
      <c r="C18" s="8">
        <v>31716</v>
      </c>
      <c r="D18" s="8">
        <f t="shared" si="0"/>
        <v>9447</v>
      </c>
      <c r="E18" s="8">
        <v>553983</v>
      </c>
      <c r="F18" s="15">
        <f t="shared" si="1"/>
        <v>7.430372412149831</v>
      </c>
      <c r="G18" s="15">
        <f t="shared" si="2"/>
        <v>5.725085426809126</v>
      </c>
      <c r="H18" s="15">
        <f>(B18-C18)/547733*100</f>
        <v>1.7247454507944564</v>
      </c>
      <c r="I18" s="2"/>
    </row>
    <row r="19" spans="1:9" ht="9" customHeight="1">
      <c r="A19" s="7" t="s">
        <v>10</v>
      </c>
      <c r="B19" s="8">
        <v>10145</v>
      </c>
      <c r="C19" s="8">
        <v>8342</v>
      </c>
      <c r="D19" s="8">
        <f t="shared" si="0"/>
        <v>1803</v>
      </c>
      <c r="E19" s="8">
        <v>149489</v>
      </c>
      <c r="F19" s="15">
        <f t="shared" si="1"/>
        <v>6.786452514900762</v>
      </c>
      <c r="G19" s="15">
        <f t="shared" si="2"/>
        <v>5.58034370421904</v>
      </c>
      <c r="H19" s="15">
        <f>(B19-C19)/147624*100</f>
        <v>1.221346122581694</v>
      </c>
      <c r="I19" s="2"/>
    </row>
    <row r="20" spans="1:9" ht="9" customHeight="1">
      <c r="A20" s="7" t="s">
        <v>11</v>
      </c>
      <c r="B20" s="8">
        <v>2140</v>
      </c>
      <c r="C20" s="8">
        <v>1983</v>
      </c>
      <c r="D20" s="8">
        <f t="shared" si="0"/>
        <v>157</v>
      </c>
      <c r="E20" s="8">
        <v>36856</v>
      </c>
      <c r="F20" s="15">
        <f t="shared" si="1"/>
        <v>5.806381593227697</v>
      </c>
      <c r="G20" s="15">
        <f t="shared" si="2"/>
        <v>5.380399392229216</v>
      </c>
      <c r="H20" s="15">
        <f>(B20-C20)/36689*100</f>
        <v>0.42792117528414514</v>
      </c>
      <c r="I20" s="2"/>
    </row>
    <row r="21" spans="1:9" ht="9" customHeight="1">
      <c r="A21" s="7" t="s">
        <v>12</v>
      </c>
      <c r="B21" s="8">
        <v>38352</v>
      </c>
      <c r="C21" s="8">
        <v>28014</v>
      </c>
      <c r="D21" s="8">
        <f t="shared" si="0"/>
        <v>10338</v>
      </c>
      <c r="E21" s="8">
        <v>543970</v>
      </c>
      <c r="F21" s="15">
        <f t="shared" si="1"/>
        <v>7.050388808206335</v>
      </c>
      <c r="G21" s="15">
        <f t="shared" si="2"/>
        <v>5.14991635568138</v>
      </c>
      <c r="H21" s="15">
        <f>(B21-C21)/533520*100</f>
        <v>1.9376968061178588</v>
      </c>
      <c r="I21" s="2"/>
    </row>
    <row r="22" spans="1:9" ht="9" customHeight="1">
      <c r="A22" s="7" t="s">
        <v>13</v>
      </c>
      <c r="B22" s="8">
        <v>26995</v>
      </c>
      <c r="C22" s="8">
        <v>19479</v>
      </c>
      <c r="D22" s="8">
        <f t="shared" si="0"/>
        <v>7516</v>
      </c>
      <c r="E22" s="8">
        <v>399236</v>
      </c>
      <c r="F22" s="15">
        <f t="shared" si="1"/>
        <v>6.7616647797292835</v>
      </c>
      <c r="G22" s="15">
        <f t="shared" si="2"/>
        <v>4.8790690218316985</v>
      </c>
      <c r="H22" s="15">
        <f>(B22-C22)/391653*100</f>
        <v>1.9190456858494638</v>
      </c>
      <c r="I22" s="2"/>
    </row>
    <row r="23" spans="1:9" ht="9" customHeight="1">
      <c r="A23" s="7" t="s">
        <v>14</v>
      </c>
      <c r="B23" s="8">
        <v>3265</v>
      </c>
      <c r="C23" s="8">
        <v>3155</v>
      </c>
      <c r="D23" s="8">
        <f t="shared" si="0"/>
        <v>110</v>
      </c>
      <c r="E23" s="8">
        <v>63154</v>
      </c>
      <c r="F23" s="15">
        <f t="shared" si="1"/>
        <v>5.169902143965545</v>
      </c>
      <c r="G23" s="15">
        <f t="shared" si="2"/>
        <v>4.995724736358742</v>
      </c>
      <c r="H23" s="15">
        <f>(B23-C23)/63025*100</f>
        <v>0.1745339151130504</v>
      </c>
      <c r="I23" s="2"/>
    </row>
    <row r="24" spans="1:9" ht="9" customHeight="1">
      <c r="A24" s="7" t="s">
        <v>15</v>
      </c>
      <c r="B24" s="8">
        <v>12143</v>
      </c>
      <c r="C24" s="8">
        <v>7836</v>
      </c>
      <c r="D24" s="8">
        <f t="shared" si="0"/>
        <v>4307</v>
      </c>
      <c r="E24" s="8">
        <v>182035</v>
      </c>
      <c r="F24" s="15">
        <f t="shared" si="1"/>
        <v>6.670695195978796</v>
      </c>
      <c r="G24" s="15">
        <f t="shared" si="2"/>
        <v>4.304666684978164</v>
      </c>
      <c r="H24" s="15">
        <f>(B24-C24)/181344*100</f>
        <v>2.375044115052056</v>
      </c>
      <c r="I24" s="2"/>
    </row>
    <row r="25" spans="1:9" ht="9" customHeight="1">
      <c r="A25" s="7" t="s">
        <v>16</v>
      </c>
      <c r="B25" s="8">
        <v>28228</v>
      </c>
      <c r="C25" s="8">
        <v>22735</v>
      </c>
      <c r="D25" s="8">
        <f t="shared" si="0"/>
        <v>5493</v>
      </c>
      <c r="E25" s="8">
        <v>473816</v>
      </c>
      <c r="F25" s="15">
        <f t="shared" si="1"/>
        <v>5.95758691137488</v>
      </c>
      <c r="G25" s="15">
        <f t="shared" si="2"/>
        <v>4.798276124065038</v>
      </c>
      <c r="H25" s="15">
        <f>(B25-C25)/468193*100</f>
        <v>1.1732341149910401</v>
      </c>
      <c r="I25" s="2"/>
    </row>
    <row r="26" spans="1:9" ht="9" customHeight="1">
      <c r="A26" s="7" t="s">
        <v>17</v>
      </c>
      <c r="B26" s="8">
        <v>10481</v>
      </c>
      <c r="C26" s="8">
        <v>8190</v>
      </c>
      <c r="D26" s="8">
        <f t="shared" si="0"/>
        <v>2291</v>
      </c>
      <c r="E26" s="8">
        <v>172652</v>
      </c>
      <c r="F26" s="15">
        <f t="shared" si="1"/>
        <v>6.070592868892338</v>
      </c>
      <c r="G26" s="15">
        <f t="shared" si="2"/>
        <v>4.743646178439867</v>
      </c>
      <c r="H26" s="15">
        <f>(B26-C26)/170332*100</f>
        <v>1.345020313270554</v>
      </c>
      <c r="I26" s="2"/>
    </row>
    <row r="27" spans="1:9" s="14" customFormat="1" ht="9" customHeight="1">
      <c r="A27" s="10" t="s">
        <v>21</v>
      </c>
      <c r="B27" s="11">
        <f>SUM(B7:B26)</f>
        <v>421291</v>
      </c>
      <c r="C27" s="11">
        <f>SUM(C7:C26)</f>
        <v>341014</v>
      </c>
      <c r="D27" s="11">
        <f>B27-C27</f>
        <v>80277</v>
      </c>
      <c r="E27" s="11">
        <f>SUM(E7:E26)</f>
        <v>6073024</v>
      </c>
      <c r="F27" s="16">
        <f>(B27/E27)*100</f>
        <v>6.937087684817317</v>
      </c>
      <c r="G27" s="16">
        <f>C27/E27*100</f>
        <v>5.61522562729869</v>
      </c>
      <c r="H27" s="16">
        <f>(B27-C27)/5997749*100</f>
        <v>1.338452142628843</v>
      </c>
      <c r="I27" s="13"/>
    </row>
    <row r="28" spans="1:9" s="14" customFormat="1" ht="4.5" customHeight="1">
      <c r="A28" s="10"/>
      <c r="I28" s="13"/>
    </row>
    <row r="29" spans="1:9" ht="9" customHeight="1">
      <c r="A29" s="5"/>
      <c r="B29" s="5"/>
      <c r="C29" s="5"/>
      <c r="D29" s="5"/>
      <c r="E29" s="5"/>
      <c r="F29" s="5"/>
      <c r="G29" s="5"/>
      <c r="H29" s="5"/>
      <c r="I29" s="2"/>
    </row>
    <row r="30" spans="1:9" ht="9" customHeight="1">
      <c r="A30" s="12" t="s">
        <v>19</v>
      </c>
      <c r="B30" s="8"/>
      <c r="C30" s="8"/>
      <c r="D30" s="8"/>
      <c r="E30" s="8"/>
      <c r="F30" s="9"/>
      <c r="G30" s="9"/>
      <c r="H30" s="9"/>
      <c r="I30" s="2"/>
    </row>
    <row r="31" spans="1:9" ht="12.75">
      <c r="A31" s="2"/>
      <c r="B31" s="2"/>
      <c r="C31" s="2"/>
      <c r="D31" s="2"/>
      <c r="E31" s="2"/>
      <c r="F31" s="3"/>
      <c r="G31" s="3"/>
      <c r="H31" s="3"/>
      <c r="I31" s="2"/>
    </row>
    <row r="32" spans="1:9" ht="12.75">
      <c r="A32" s="2"/>
      <c r="B32" s="2"/>
      <c r="C32" s="2"/>
      <c r="D32" s="2"/>
      <c r="E32" s="2"/>
      <c r="F32" s="3"/>
      <c r="G32" s="3"/>
      <c r="H32" s="3"/>
      <c r="I32" s="2"/>
    </row>
  </sheetData>
  <mergeCells count="8"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Web</cp:lastModifiedBy>
  <cp:lastPrinted>2005-12-13T10:20:41Z</cp:lastPrinted>
  <dcterms:created xsi:type="dcterms:W3CDTF">1996-11-05T10:16:36Z</dcterms:created>
  <dcterms:modified xsi:type="dcterms:W3CDTF">2007-02-16T11:43:06Z</dcterms:modified>
  <cp:category/>
  <cp:version/>
  <cp:contentType/>
  <cp:contentStatus/>
</cp:coreProperties>
</file>