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<sst xmlns="http://schemas.openxmlformats.org/spreadsheetml/2006/main" count="48" uniqueCount="46">
  <si>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</si>
  <si>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</si>
  <si>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</si>
  <si>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</si>
  <si>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</si>
  <si>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</si>
  <si>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</si>
  <si>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</si>
  <si>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</si>
  <si>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</si>
  <si>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</si>
  <si>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</si>
  <si>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</si>
  <si>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</si>
  <si>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</si>
  <si>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</si>
  <si>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</si>
  <si>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</si>
  <si>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</si>
  <si>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</si>
  <si>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</si>
  <si>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</si>
  <si>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</si>
  <si>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</si>
  <si>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</si>
  <si>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</si>
  <si>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</si>
  <si>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</si>
  <si>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</si>
  <si>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</si>
  <si>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</si>
  <si>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</si>
  <si>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</si>
  <si>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</si>
  <si>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</si>
  <si>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</si>
  <si>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</si>
  <si>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</si>
  <si>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</si>
  <si>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</si>
  <si>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</si>
  <si>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</si>
  <si>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</si>
  <si>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UNIONE EUROPEA (U.E. 15)</t>
  </si>
  <si>
    <t>PAESE</t>
  </si>
  <si>
    <t>Tavola 15.19.1 Arrivi stranieri negli esercizi alberghieri per paese di provenienza e provincia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</si>
</sst>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1">
      <selection activeCell="K48" sqref="K48"/>
    </sheetView>
  </sheetViews>
  <sheetFormatPr defaultColWidth="9.33203125" defaultRowHeight="12.75"/>
  <cols>
    <col min="1" max="1" width="22.5" style="0" customWidth="1"/>
    <col min="2" max="4" width="8.83203125" style="5" customWidth="1"/>
    <col min="5" max="5" width="1.3359375" style="0" customWidth="1"/>
    <col min="6" max="10" width="8.83203125" style="0" customWidth="1"/>
    <col min="11" max="11" width="10.83203125" style="28" customWidth="1"/>
  </cols>
  <sheetData>
    <row r="2" spans="1:10" ht="12.75">
      <c r="A2" s="1" t="s">
        <v>45</v>
      </c>
      <c r="B2" s="2"/>
      <c r="C2" s="2"/>
      <c r="D2" s="2"/>
      <c r="E2" s="2"/>
      <c r="F2" s="2"/>
      <c r="G2" s="3"/>
      <c r="H2" s="2"/>
      <c r="I2" s="2"/>
      <c r="J2" s="2"/>
    </row>
    <row r="3" spans="1:11" s="8" customFormat="1" ht="12" customHeight="1">
      <c r="A3" s="6"/>
      <c r="B3" s="6"/>
      <c r="C3" s="6"/>
      <c r="D3" s="6"/>
      <c r="E3" s="6"/>
      <c r="F3" s="6"/>
      <c r="G3" s="7"/>
      <c r="H3" s="6"/>
      <c r="I3" s="6"/>
      <c r="J3" s="6"/>
      <c r="K3" s="27"/>
    </row>
    <row r="4" spans="1:11" s="8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9"/>
      <c r="K4" s="28"/>
    </row>
    <row r="5" spans="1:11" s="8" customFormat="1" ht="12" customHeight="1">
      <c r="A5" s="11" t="s">
        <v>44</v>
      </c>
      <c r="B5" s="12">
        <v>2002</v>
      </c>
      <c r="C5" s="12">
        <v>2003</v>
      </c>
      <c r="D5" s="12">
        <v>2004</v>
      </c>
      <c r="E5" s="11"/>
      <c r="F5" s="32">
        <v>2005</v>
      </c>
      <c r="G5" s="33"/>
      <c r="H5" s="33"/>
      <c r="I5" s="33"/>
      <c r="J5" s="33"/>
      <c r="K5" s="34"/>
    </row>
    <row r="6" spans="2:11" s="8" customFormat="1" ht="12" customHeight="1">
      <c r="B6" s="6"/>
      <c r="C6" s="6"/>
      <c r="D6" s="6"/>
      <c r="E6" s="11"/>
      <c r="F6" s="12" t="s">
        <v>0</v>
      </c>
      <c r="G6" s="13" t="s">
        <v>1</v>
      </c>
      <c r="H6" s="12" t="s">
        <v>2</v>
      </c>
      <c r="I6" s="12" t="s">
        <v>3</v>
      </c>
      <c r="J6" s="14" t="s">
        <v>4</v>
      </c>
      <c r="K6" s="29" t="s">
        <v>42</v>
      </c>
    </row>
    <row r="7" spans="1:11" s="8" customFormat="1" ht="12" customHeight="1">
      <c r="A7" s="15"/>
      <c r="B7" s="15"/>
      <c r="C7" s="15"/>
      <c r="D7" s="15"/>
      <c r="E7" s="15"/>
      <c r="F7" s="15"/>
      <c r="G7" s="16"/>
      <c r="H7" s="17"/>
      <c r="I7" s="15"/>
      <c r="J7" s="15"/>
      <c r="K7" s="27"/>
    </row>
    <row r="8" spans="1:11" s="8" customFormat="1" ht="12" customHeight="1">
      <c r="A8" s="11"/>
      <c r="B8" s="6"/>
      <c r="C8" s="6"/>
      <c r="D8" s="6"/>
      <c r="E8" s="11"/>
      <c r="F8" s="11"/>
      <c r="G8" s="18"/>
      <c r="H8" s="11"/>
      <c r="I8" s="11"/>
      <c r="J8" s="11"/>
      <c r="K8" s="28"/>
    </row>
    <row r="9" spans="1:11" s="8" customFormat="1" ht="12" customHeight="1">
      <c r="A9" s="4" t="s">
        <v>43</v>
      </c>
      <c r="B9" s="6"/>
      <c r="C9" s="6"/>
      <c r="D9" s="6"/>
      <c r="E9" s="11"/>
      <c r="F9" s="11"/>
      <c r="G9" s="18"/>
      <c r="H9" s="11"/>
      <c r="I9" s="11"/>
      <c r="J9" s="11"/>
      <c r="K9" s="28"/>
    </row>
    <row r="10" spans="1:11" s="8" customFormat="1" ht="12" customHeight="1">
      <c r="A10" s="19" t="s">
        <v>5</v>
      </c>
      <c r="B10" s="7">
        <v>4011</v>
      </c>
      <c r="C10" s="7">
        <v>3983</v>
      </c>
      <c r="D10" s="7">
        <v>5181</v>
      </c>
      <c r="E10" s="7"/>
      <c r="F10" s="7">
        <v>1375</v>
      </c>
      <c r="G10" s="7">
        <v>1064</v>
      </c>
      <c r="H10" s="7">
        <v>2091</v>
      </c>
      <c r="I10" s="7">
        <v>508</v>
      </c>
      <c r="J10" s="20">
        <f aca="true" t="shared" si="0" ref="J10:J23">+F10+G10+H10+I10</f>
        <v>5038</v>
      </c>
      <c r="K10" s="20">
        <v>159478</v>
      </c>
    </row>
    <row r="11" spans="1:11" s="8" customFormat="1" ht="12" customHeight="1">
      <c r="A11" s="19" t="s">
        <v>6</v>
      </c>
      <c r="B11" s="7">
        <v>19767</v>
      </c>
      <c r="C11" s="7">
        <v>15967</v>
      </c>
      <c r="D11" s="7">
        <v>17300</v>
      </c>
      <c r="E11" s="7"/>
      <c r="F11" s="7">
        <v>3872</v>
      </c>
      <c r="G11" s="7">
        <v>3948</v>
      </c>
      <c r="H11" s="7">
        <v>5757</v>
      </c>
      <c r="I11" s="7">
        <v>2568</v>
      </c>
      <c r="J11" s="20">
        <f t="shared" si="0"/>
        <v>16145</v>
      </c>
      <c r="K11" s="20">
        <v>375948</v>
      </c>
    </row>
    <row r="12" spans="1:11" s="8" customFormat="1" ht="12" customHeight="1">
      <c r="A12" s="19" t="s">
        <v>7</v>
      </c>
      <c r="B12" s="7">
        <v>8196</v>
      </c>
      <c r="C12" s="7">
        <v>7925</v>
      </c>
      <c r="D12" s="7">
        <v>8846</v>
      </c>
      <c r="E12" s="7"/>
      <c r="F12" s="7">
        <v>2070</v>
      </c>
      <c r="G12" s="7">
        <v>2746</v>
      </c>
      <c r="H12" s="7">
        <v>3411</v>
      </c>
      <c r="I12" s="7">
        <v>1306</v>
      </c>
      <c r="J12" s="20">
        <f t="shared" si="0"/>
        <v>9533</v>
      </c>
      <c r="K12" s="20">
        <v>266013</v>
      </c>
    </row>
    <row r="13" spans="1:11" s="8" customFormat="1" ht="12" customHeight="1">
      <c r="A13" s="19" t="s">
        <v>8</v>
      </c>
      <c r="B13" s="7">
        <v>6229</v>
      </c>
      <c r="C13" s="7">
        <v>5817</v>
      </c>
      <c r="D13" s="7">
        <v>5804</v>
      </c>
      <c r="E13" s="7"/>
      <c r="F13" s="7">
        <v>1376</v>
      </c>
      <c r="G13" s="7">
        <v>997</v>
      </c>
      <c r="H13" s="7">
        <v>2344</v>
      </c>
      <c r="I13" s="7">
        <v>1057</v>
      </c>
      <c r="J13" s="20">
        <f t="shared" si="0"/>
        <v>5774</v>
      </c>
      <c r="K13" s="20">
        <v>277176</v>
      </c>
    </row>
    <row r="14" spans="1:11" s="8" customFormat="1" ht="12" customHeight="1">
      <c r="A14" s="19" t="s">
        <v>9</v>
      </c>
      <c r="B14" s="7">
        <v>77233</v>
      </c>
      <c r="C14" s="7">
        <v>74286</v>
      </c>
      <c r="D14" s="7">
        <v>70034</v>
      </c>
      <c r="E14" s="7"/>
      <c r="F14" s="7">
        <v>16264</v>
      </c>
      <c r="G14" s="7">
        <v>5520</v>
      </c>
      <c r="H14" s="7">
        <v>30862</v>
      </c>
      <c r="I14" s="7">
        <v>8408</v>
      </c>
      <c r="J14" s="20">
        <f t="shared" si="0"/>
        <v>61054</v>
      </c>
      <c r="K14" s="20">
        <v>2791823</v>
      </c>
    </row>
    <row r="15" spans="1:11" s="8" customFormat="1" ht="12" customHeight="1">
      <c r="A15" s="19" t="s">
        <v>10</v>
      </c>
      <c r="B15" s="7">
        <v>32139</v>
      </c>
      <c r="C15" s="7">
        <v>30486</v>
      </c>
      <c r="D15" s="7">
        <v>30125</v>
      </c>
      <c r="E15" s="7"/>
      <c r="F15" s="7">
        <v>6603</v>
      </c>
      <c r="G15" s="7">
        <v>9043</v>
      </c>
      <c r="H15" s="7">
        <v>12455</v>
      </c>
      <c r="I15" s="7">
        <v>4841</v>
      </c>
      <c r="J15" s="20">
        <f t="shared" si="0"/>
        <v>32942</v>
      </c>
      <c r="K15" s="20">
        <v>746676</v>
      </c>
    </row>
    <row r="16" spans="1:11" s="8" customFormat="1" ht="12" customHeight="1">
      <c r="A16" s="19" t="s">
        <v>11</v>
      </c>
      <c r="B16" s="7">
        <v>18154</v>
      </c>
      <c r="C16" s="7">
        <v>17470</v>
      </c>
      <c r="D16" s="7">
        <v>17070</v>
      </c>
      <c r="E16" s="7"/>
      <c r="F16" s="7">
        <v>4372</v>
      </c>
      <c r="G16" s="7">
        <f>32+2767</f>
        <v>2799</v>
      </c>
      <c r="H16" s="7">
        <f>3508+3826</f>
        <v>7334</v>
      </c>
      <c r="I16" s="7">
        <f>235+1776</f>
        <v>2011</v>
      </c>
      <c r="J16" s="20">
        <f t="shared" si="0"/>
        <v>16516</v>
      </c>
      <c r="K16" s="20">
        <v>658924</v>
      </c>
    </row>
    <row r="17" spans="1:11" s="8" customFormat="1" ht="12" customHeight="1">
      <c r="A17" s="21" t="s">
        <v>12</v>
      </c>
      <c r="B17" s="7">
        <v>1451</v>
      </c>
      <c r="C17" s="7">
        <v>1289</v>
      </c>
      <c r="D17" s="7">
        <v>1393</v>
      </c>
      <c r="E17" s="7"/>
      <c r="F17" s="7">
        <v>333</v>
      </c>
      <c r="G17" s="7">
        <v>347</v>
      </c>
      <c r="H17" s="7">
        <v>334</v>
      </c>
      <c r="I17" s="7">
        <f>54+187</f>
        <v>241</v>
      </c>
      <c r="J17" s="20">
        <f t="shared" si="0"/>
        <v>1255</v>
      </c>
      <c r="K17" s="20">
        <v>47659</v>
      </c>
    </row>
    <row r="18" spans="1:11" s="8" customFormat="1" ht="12" customHeight="1">
      <c r="A18" s="21" t="s">
        <v>13</v>
      </c>
      <c r="B18" s="7">
        <v>250290</v>
      </c>
      <c r="C18" s="7">
        <v>213996</v>
      </c>
      <c r="D18" s="7">
        <v>187041</v>
      </c>
      <c r="E18" s="7"/>
      <c r="F18" s="7">
        <v>48337</v>
      </c>
      <c r="G18" s="7">
        <v>55493</v>
      </c>
      <c r="H18" s="7">
        <v>45152</v>
      </c>
      <c r="I18" s="7">
        <v>18060</v>
      </c>
      <c r="J18" s="20">
        <f t="shared" si="0"/>
        <v>167042</v>
      </c>
      <c r="K18" s="20">
        <v>6052237</v>
      </c>
    </row>
    <row r="19" spans="1:11" s="8" customFormat="1" ht="12" customHeight="1">
      <c r="A19" s="21" t="s">
        <v>14</v>
      </c>
      <c r="B19" s="7">
        <v>105822</v>
      </c>
      <c r="C19" s="7">
        <v>103299</v>
      </c>
      <c r="D19" s="7">
        <v>112715</v>
      </c>
      <c r="E19" s="7"/>
      <c r="F19" s="7">
        <v>35111</v>
      </c>
      <c r="G19" s="7">
        <v>20707</v>
      </c>
      <c r="H19" s="7">
        <v>51999</v>
      </c>
      <c r="I19" s="7">
        <v>13115</v>
      </c>
      <c r="J19" s="20">
        <f t="shared" si="0"/>
        <v>120932</v>
      </c>
      <c r="K19" s="20">
        <v>2434385</v>
      </c>
    </row>
    <row r="20" spans="1:11" s="8" customFormat="1" ht="12" customHeight="1">
      <c r="A20" s="21" t="s">
        <v>15</v>
      </c>
      <c r="B20" s="7">
        <v>39706</v>
      </c>
      <c r="C20" s="7">
        <v>34294</v>
      </c>
      <c r="D20" s="7">
        <v>32972</v>
      </c>
      <c r="E20" s="7"/>
      <c r="F20" s="7">
        <v>9768</v>
      </c>
      <c r="G20" s="7">
        <v>8356</v>
      </c>
      <c r="H20" s="7">
        <v>8504</v>
      </c>
      <c r="I20" s="7">
        <v>5042</v>
      </c>
      <c r="J20" s="20">
        <f t="shared" si="0"/>
        <v>31670</v>
      </c>
      <c r="K20" s="20">
        <v>1262102</v>
      </c>
    </row>
    <row r="21" spans="1:11" s="8" customFormat="1" ht="12" customHeight="1">
      <c r="A21" s="21" t="s">
        <v>16</v>
      </c>
      <c r="B21" s="7">
        <v>40146</v>
      </c>
      <c r="C21" s="7">
        <v>37385</v>
      </c>
      <c r="D21" s="7">
        <v>37132</v>
      </c>
      <c r="E21" s="7"/>
      <c r="F21" s="7">
        <v>10000</v>
      </c>
      <c r="G21" s="7">
        <v>5598</v>
      </c>
      <c r="H21" s="7">
        <v>14266</v>
      </c>
      <c r="I21" s="7">
        <v>2272</v>
      </c>
      <c r="J21" s="20">
        <f t="shared" si="0"/>
        <v>32136</v>
      </c>
      <c r="K21" s="20">
        <v>1461497</v>
      </c>
    </row>
    <row r="22" spans="1:11" s="8" customFormat="1" ht="12" customHeight="1">
      <c r="A22" s="21" t="s">
        <v>17</v>
      </c>
      <c r="B22" s="7">
        <v>4344</v>
      </c>
      <c r="C22" s="7">
        <v>4308</v>
      </c>
      <c r="D22" s="7">
        <v>4299</v>
      </c>
      <c r="E22" s="7"/>
      <c r="F22" s="7">
        <v>538</v>
      </c>
      <c r="G22" s="7">
        <v>856</v>
      </c>
      <c r="H22" s="7">
        <v>2836</v>
      </c>
      <c r="I22" s="7">
        <v>429</v>
      </c>
      <c r="J22" s="20">
        <f t="shared" si="0"/>
        <v>4659</v>
      </c>
      <c r="K22" s="20">
        <v>153476</v>
      </c>
    </row>
    <row r="23" spans="1:11" s="8" customFormat="1" ht="12" customHeight="1">
      <c r="A23" s="21" t="s">
        <v>18</v>
      </c>
      <c r="B23" s="7">
        <v>6637</v>
      </c>
      <c r="C23" s="7">
        <v>5428</v>
      </c>
      <c r="D23" s="7">
        <v>5673</v>
      </c>
      <c r="E23" s="7"/>
      <c r="F23" s="7">
        <v>543</v>
      </c>
      <c r="G23" s="7">
        <v>566</v>
      </c>
      <c r="H23" s="7">
        <v>4220</v>
      </c>
      <c r="I23" s="7">
        <v>485</v>
      </c>
      <c r="J23" s="20">
        <f t="shared" si="0"/>
        <v>5814</v>
      </c>
      <c r="K23" s="20">
        <v>279116</v>
      </c>
    </row>
    <row r="24" spans="1:13" s="8" customFormat="1" ht="12" customHeight="1">
      <c r="A24" s="22" t="s">
        <v>19</v>
      </c>
      <c r="B24" s="20">
        <v>614125</v>
      </c>
      <c r="C24" s="20">
        <v>555933</v>
      </c>
      <c r="D24" s="20">
        <v>535585</v>
      </c>
      <c r="E24" s="20"/>
      <c r="F24" s="20">
        <f aca="true" t="shared" si="1" ref="F24:K24">SUM(F10:F23)</f>
        <v>140562</v>
      </c>
      <c r="G24" s="20">
        <f t="shared" si="1"/>
        <v>118040</v>
      </c>
      <c r="H24" s="20">
        <f t="shared" si="1"/>
        <v>191565</v>
      </c>
      <c r="I24" s="20">
        <f t="shared" si="1"/>
        <v>60343</v>
      </c>
      <c r="J24" s="20">
        <f t="shared" si="1"/>
        <v>510510</v>
      </c>
      <c r="K24" s="20">
        <f t="shared" si="1"/>
        <v>16966510</v>
      </c>
      <c r="M24" s="30"/>
    </row>
    <row r="25" spans="1:11" s="8" customFormat="1" ht="12" customHeight="1">
      <c r="A25" s="21"/>
      <c r="B25" s="7"/>
      <c r="C25" s="7"/>
      <c r="D25" s="7"/>
      <c r="E25" s="7"/>
      <c r="F25" s="7"/>
      <c r="G25" s="7"/>
      <c r="H25" s="7"/>
      <c r="I25" s="7"/>
      <c r="J25" s="7"/>
      <c r="K25" s="20"/>
    </row>
    <row r="26" spans="1:11" s="8" customFormat="1" ht="12" customHeight="1">
      <c r="A26" s="23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20"/>
    </row>
    <row r="27" spans="1:11" s="8" customFormat="1" ht="12" customHeight="1">
      <c r="A27" s="24" t="s">
        <v>21</v>
      </c>
      <c r="B27" s="7">
        <v>96381</v>
      </c>
      <c r="C27" s="7">
        <v>99891</v>
      </c>
      <c r="D27" s="7">
        <v>101254</v>
      </c>
      <c r="E27" s="7"/>
      <c r="F27" s="7">
        <v>17586</v>
      </c>
      <c r="G27" s="7">
        <v>32887</v>
      </c>
      <c r="H27" s="7">
        <v>33185</v>
      </c>
      <c r="I27" s="7">
        <v>11942</v>
      </c>
      <c r="J27" s="20">
        <f aca="true" t="shared" si="2" ref="J27:J39">+F27+G27+H27+I27</f>
        <v>95600</v>
      </c>
      <c r="K27" s="20">
        <v>1281811</v>
      </c>
    </row>
    <row r="28" spans="1:11" s="8" customFormat="1" ht="12" customHeight="1">
      <c r="A28" s="21" t="s">
        <v>22</v>
      </c>
      <c r="B28" s="7">
        <v>10988</v>
      </c>
      <c r="C28" s="7">
        <v>11143</v>
      </c>
      <c r="D28" s="7">
        <v>12259</v>
      </c>
      <c r="E28" s="7"/>
      <c r="F28" s="7">
        <v>2982</v>
      </c>
      <c r="G28" s="7">
        <v>3096</v>
      </c>
      <c r="H28" s="7">
        <v>4943</v>
      </c>
      <c r="I28" s="7">
        <v>3005</v>
      </c>
      <c r="J28" s="20">
        <f t="shared" si="2"/>
        <v>14026</v>
      </c>
      <c r="K28" s="20">
        <v>249171</v>
      </c>
    </row>
    <row r="29" spans="1:11" s="8" customFormat="1" ht="12" customHeight="1">
      <c r="A29" s="21" t="s">
        <v>23</v>
      </c>
      <c r="B29" s="7">
        <v>395</v>
      </c>
      <c r="C29" s="7">
        <v>721</v>
      </c>
      <c r="D29" s="7">
        <v>654</v>
      </c>
      <c r="E29" s="7"/>
      <c r="F29" s="7">
        <v>53</v>
      </c>
      <c r="G29" s="7">
        <v>66</v>
      </c>
      <c r="H29" s="7">
        <v>255</v>
      </c>
      <c r="I29" s="7">
        <v>83</v>
      </c>
      <c r="J29" s="20">
        <f t="shared" si="2"/>
        <v>457</v>
      </c>
      <c r="K29" s="20">
        <v>21118</v>
      </c>
    </row>
    <row r="30" spans="1:11" s="8" customFormat="1" ht="12" customHeight="1">
      <c r="A30" s="21" t="s">
        <v>24</v>
      </c>
      <c r="B30" s="7">
        <v>9854</v>
      </c>
      <c r="C30" s="7">
        <v>8292</v>
      </c>
      <c r="D30" s="7">
        <v>7889</v>
      </c>
      <c r="E30" s="7"/>
      <c r="F30" s="7">
        <v>1962</v>
      </c>
      <c r="G30" s="7">
        <v>2217</v>
      </c>
      <c r="H30" s="7">
        <v>2895</v>
      </c>
      <c r="I30" s="7">
        <v>656</v>
      </c>
      <c r="J30" s="20">
        <f t="shared" si="2"/>
        <v>7730</v>
      </c>
      <c r="K30" s="20">
        <v>414770</v>
      </c>
    </row>
    <row r="31" spans="1:11" s="8" customFormat="1" ht="12" customHeight="1">
      <c r="A31" s="21" t="s">
        <v>25</v>
      </c>
      <c r="B31" s="7">
        <v>2822</v>
      </c>
      <c r="C31" s="7">
        <v>2669</v>
      </c>
      <c r="D31" s="7">
        <v>2755</v>
      </c>
      <c r="E31" s="7"/>
      <c r="F31" s="7">
        <v>498</v>
      </c>
      <c r="G31" s="7">
        <v>1066</v>
      </c>
      <c r="H31" s="7">
        <v>1058</v>
      </c>
      <c r="I31" s="7">
        <v>248</v>
      </c>
      <c r="J31" s="20">
        <f t="shared" si="2"/>
        <v>2870</v>
      </c>
      <c r="K31" s="20">
        <v>201558</v>
      </c>
    </row>
    <row r="32" spans="1:11" s="8" customFormat="1" ht="12" customHeight="1">
      <c r="A32" s="21" t="s">
        <v>26</v>
      </c>
      <c r="B32" s="7">
        <v>694</v>
      </c>
      <c r="C32" s="7">
        <v>481</v>
      </c>
      <c r="D32" s="7">
        <v>727</v>
      </c>
      <c r="E32" s="7"/>
      <c r="F32" s="7">
        <v>25</v>
      </c>
      <c r="G32" s="7">
        <v>210</v>
      </c>
      <c r="H32" s="7">
        <v>348</v>
      </c>
      <c r="I32" s="7">
        <v>62</v>
      </c>
      <c r="J32" s="20">
        <f t="shared" si="2"/>
        <v>645</v>
      </c>
      <c r="K32" s="20">
        <v>48863</v>
      </c>
    </row>
    <row r="33" spans="1:11" s="8" customFormat="1" ht="12" customHeight="1">
      <c r="A33" s="21" t="s">
        <v>27</v>
      </c>
      <c r="B33" s="7">
        <v>5600</v>
      </c>
      <c r="C33" s="7">
        <v>6197</v>
      </c>
      <c r="D33" s="7">
        <v>5846</v>
      </c>
      <c r="E33" s="7"/>
      <c r="F33" s="7">
        <v>1780</v>
      </c>
      <c r="G33" s="7">
        <v>2004</v>
      </c>
      <c r="H33" s="7">
        <v>2103</v>
      </c>
      <c r="I33" s="7">
        <v>377</v>
      </c>
      <c r="J33" s="20">
        <f t="shared" si="2"/>
        <v>6264</v>
      </c>
      <c r="K33" s="20">
        <v>212112</v>
      </c>
    </row>
    <row r="34" spans="1:11" s="8" customFormat="1" ht="12" customHeight="1">
      <c r="A34" s="21" t="s">
        <v>28</v>
      </c>
      <c r="B34" s="7">
        <v>2869</v>
      </c>
      <c r="C34" s="7">
        <v>3115</v>
      </c>
      <c r="D34" s="7">
        <v>3448</v>
      </c>
      <c r="E34" s="7"/>
      <c r="F34" s="7">
        <v>2029</v>
      </c>
      <c r="G34" s="7">
        <v>539</v>
      </c>
      <c r="H34" s="7">
        <v>1639</v>
      </c>
      <c r="I34" s="7">
        <v>436</v>
      </c>
      <c r="J34" s="20">
        <f t="shared" si="2"/>
        <v>4643</v>
      </c>
      <c r="K34" s="20">
        <v>123370</v>
      </c>
    </row>
    <row r="35" spans="1:11" s="8" customFormat="1" ht="12" customHeight="1">
      <c r="A35" s="21" t="s">
        <v>29</v>
      </c>
      <c r="B35" s="7">
        <v>2828</v>
      </c>
      <c r="C35" s="7">
        <v>2761</v>
      </c>
      <c r="D35" s="7">
        <v>3186</v>
      </c>
      <c r="E35" s="7"/>
      <c r="F35" s="7">
        <v>723</v>
      </c>
      <c r="G35" s="7">
        <v>422</v>
      </c>
      <c r="H35" s="7">
        <v>927</v>
      </c>
      <c r="I35" s="7">
        <v>421</v>
      </c>
      <c r="J35" s="20">
        <f t="shared" si="2"/>
        <v>2493</v>
      </c>
      <c r="K35" s="20">
        <v>115216</v>
      </c>
    </row>
    <row r="36" spans="1:11" s="8" customFormat="1" ht="12" customHeight="1">
      <c r="A36" s="21" t="s">
        <v>30</v>
      </c>
      <c r="B36" s="7">
        <v>10394</v>
      </c>
      <c r="C36" s="7">
        <v>11461</v>
      </c>
      <c r="D36" s="7">
        <v>12874</v>
      </c>
      <c r="E36" s="7"/>
      <c r="F36" s="7">
        <v>5541</v>
      </c>
      <c r="G36" s="7">
        <v>2594</v>
      </c>
      <c r="H36" s="7">
        <v>5338</v>
      </c>
      <c r="I36" s="7">
        <v>464</v>
      </c>
      <c r="J36" s="20">
        <f t="shared" si="2"/>
        <v>13937</v>
      </c>
      <c r="K36" s="20">
        <v>496047</v>
      </c>
    </row>
    <row r="37" spans="1:11" s="8" customFormat="1" ht="12" customHeight="1">
      <c r="A37" s="21" t="s">
        <v>31</v>
      </c>
      <c r="B37" s="7">
        <v>1994</v>
      </c>
      <c r="C37" s="7">
        <v>1962</v>
      </c>
      <c r="D37" s="7">
        <v>2447</v>
      </c>
      <c r="E37" s="7"/>
      <c r="F37" s="7">
        <v>366</v>
      </c>
      <c r="G37" s="7">
        <v>237</v>
      </c>
      <c r="H37" s="7">
        <v>1774</v>
      </c>
      <c r="I37" s="7">
        <v>147</v>
      </c>
      <c r="J37" s="20">
        <f t="shared" si="2"/>
        <v>2524</v>
      </c>
      <c r="K37" s="20">
        <v>134989</v>
      </c>
    </row>
    <row r="38" spans="1:11" s="8" customFormat="1" ht="12" customHeight="1">
      <c r="A38" s="21" t="s">
        <v>32</v>
      </c>
      <c r="B38" s="7">
        <v>27067</v>
      </c>
      <c r="C38" s="7">
        <v>26110</v>
      </c>
      <c r="D38" s="7">
        <v>30048</v>
      </c>
      <c r="E38" s="7"/>
      <c r="F38" s="7">
        <v>6738</v>
      </c>
      <c r="G38" s="7">
        <v>3680</v>
      </c>
      <c r="H38" s="7">
        <v>5410</v>
      </c>
      <c r="I38" s="7">
        <v>962</v>
      </c>
      <c r="J38" s="20">
        <f t="shared" si="2"/>
        <v>16790</v>
      </c>
      <c r="K38" s="20">
        <f>+(59343551+3116408)-(41295496+16966510+K27+K28+K29+K30+K31+K32+K33+K34+K35+K36+K37)</f>
        <v>898928</v>
      </c>
    </row>
    <row r="39" spans="1:11" s="8" customFormat="1" ht="12" customHeight="1">
      <c r="A39" s="22" t="s">
        <v>19</v>
      </c>
      <c r="B39" s="20">
        <v>171886</v>
      </c>
      <c r="C39" s="20">
        <v>174803</v>
      </c>
      <c r="D39" s="20">
        <v>183387</v>
      </c>
      <c r="E39" s="20"/>
      <c r="F39" s="20">
        <f>SUM(F27:F38)</f>
        <v>40283</v>
      </c>
      <c r="G39" s="20">
        <f>SUM(G27:G38)</f>
        <v>49018</v>
      </c>
      <c r="H39" s="20">
        <f>SUM(H27:H38)</f>
        <v>59875</v>
      </c>
      <c r="I39" s="20">
        <f>SUM(I27:I38)</f>
        <v>18803</v>
      </c>
      <c r="J39" s="20">
        <f t="shared" si="2"/>
        <v>167979</v>
      </c>
      <c r="K39" s="20">
        <f>SUM(K27:K38)</f>
        <v>4197953</v>
      </c>
    </row>
    <row r="40" spans="1:11" s="8" customFormat="1" ht="12" customHeight="1">
      <c r="A40" s="21"/>
      <c r="B40" s="7"/>
      <c r="C40" s="7"/>
      <c r="D40" s="7"/>
      <c r="E40" s="7"/>
      <c r="F40" s="7"/>
      <c r="G40" s="7"/>
      <c r="H40" s="7"/>
      <c r="I40" s="7"/>
      <c r="J40" s="7"/>
      <c r="K40" s="20"/>
    </row>
    <row r="41" spans="1:11" s="8" customFormat="1" ht="12" customHeight="1">
      <c r="A41" s="23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20"/>
    </row>
    <row r="42" spans="1:11" s="8" customFormat="1" ht="12" customHeight="1">
      <c r="A42" s="21" t="s">
        <v>34</v>
      </c>
      <c r="B42" s="7">
        <v>99462</v>
      </c>
      <c r="C42" s="7">
        <v>88869</v>
      </c>
      <c r="D42" s="7">
        <v>100175</v>
      </c>
      <c r="E42" s="7"/>
      <c r="F42" s="7">
        <v>7698</v>
      </c>
      <c r="G42" s="7">
        <v>3859</v>
      </c>
      <c r="H42" s="7">
        <v>52475</v>
      </c>
      <c r="I42" s="7">
        <v>35792</v>
      </c>
      <c r="J42" s="20">
        <f aca="true" t="shared" si="3" ref="J42:J48">+F42+G42+H42+I42</f>
        <v>99824</v>
      </c>
      <c r="K42" s="20">
        <v>3947960</v>
      </c>
    </row>
    <row r="43" spans="1:11" s="8" customFormat="1" ht="12" customHeight="1">
      <c r="A43" s="21" t="s">
        <v>35</v>
      </c>
      <c r="B43" s="7">
        <v>13055</v>
      </c>
      <c r="C43" s="7">
        <v>13002</v>
      </c>
      <c r="D43" s="7">
        <v>14453</v>
      </c>
      <c r="E43" s="7"/>
      <c r="F43" s="7">
        <v>1990</v>
      </c>
      <c r="G43" s="7">
        <v>1103</v>
      </c>
      <c r="H43" s="7">
        <v>7578</v>
      </c>
      <c r="I43" s="7">
        <v>5878</v>
      </c>
      <c r="J43" s="20">
        <f t="shared" si="3"/>
        <v>16549</v>
      </c>
      <c r="K43" s="20">
        <v>473674</v>
      </c>
    </row>
    <row r="44" spans="1:11" s="8" customFormat="1" ht="12" customHeight="1">
      <c r="A44" s="21" t="s">
        <v>36</v>
      </c>
      <c r="B44" s="7">
        <v>24612</v>
      </c>
      <c r="C44" s="7">
        <v>22380</v>
      </c>
      <c r="D44" s="7">
        <v>21252</v>
      </c>
      <c r="E44" s="7"/>
      <c r="F44" s="7">
        <v>2610</v>
      </c>
      <c r="G44" s="7">
        <v>1834</v>
      </c>
      <c r="H44" s="7">
        <v>16173</v>
      </c>
      <c r="I44" s="7">
        <v>2021</v>
      </c>
      <c r="J44" s="20">
        <f t="shared" si="3"/>
        <v>22638</v>
      </c>
      <c r="K44" s="20">
        <v>567170</v>
      </c>
    </row>
    <row r="45" spans="1:11" s="8" customFormat="1" ht="12" customHeight="1">
      <c r="A45" s="25" t="s">
        <v>41</v>
      </c>
      <c r="B45" s="7">
        <v>16370</v>
      </c>
      <c r="C45" s="7">
        <v>16095</v>
      </c>
      <c r="D45" s="7">
        <v>19177</v>
      </c>
      <c r="E45" s="7"/>
      <c r="F45" s="7">
        <v>1224</v>
      </c>
      <c r="G45" s="7">
        <v>767</v>
      </c>
      <c r="H45" s="7">
        <v>10139</v>
      </c>
      <c r="I45" s="7">
        <v>9545</v>
      </c>
      <c r="J45" s="20">
        <f t="shared" si="3"/>
        <v>21675</v>
      </c>
      <c r="K45" s="20">
        <v>474196</v>
      </c>
    </row>
    <row r="46" spans="1:11" s="8" customFormat="1" ht="12" customHeight="1">
      <c r="A46" s="21" t="s">
        <v>37</v>
      </c>
      <c r="B46" s="7">
        <v>10818</v>
      </c>
      <c r="C46" s="7">
        <v>11128</v>
      </c>
      <c r="D46" s="7">
        <v>11937</v>
      </c>
      <c r="E46" s="7"/>
      <c r="F46" s="7">
        <v>750</v>
      </c>
      <c r="G46" s="7">
        <v>357</v>
      </c>
      <c r="H46" s="7">
        <v>7763</v>
      </c>
      <c r="I46" s="7">
        <v>2276</v>
      </c>
      <c r="J46" s="20">
        <f t="shared" si="3"/>
        <v>11146</v>
      </c>
      <c r="K46" s="20">
        <v>1593884</v>
      </c>
    </row>
    <row r="47" spans="1:11" s="8" customFormat="1" ht="12" customHeight="1">
      <c r="A47" s="21" t="s">
        <v>38</v>
      </c>
      <c r="B47" s="7">
        <v>43002</v>
      </c>
      <c r="C47" s="7">
        <v>45773</v>
      </c>
      <c r="D47" s="7">
        <v>50533</v>
      </c>
      <c r="E47" s="7"/>
      <c r="F47" s="7">
        <f>+F50-(F24+F39+F42+F43+F44+F45+F46)</f>
        <v>6643</v>
      </c>
      <c r="G47" s="7">
        <f>+G50-(G24+G39+G42+G43+G44+G45+G46)</f>
        <v>10691</v>
      </c>
      <c r="H47" s="7">
        <f>+H50-(H24+H39+H42+H43+H44+H45+H46)</f>
        <v>42984</v>
      </c>
      <c r="I47" s="7">
        <f>+I50-(I24+I39+I42+I43+I44+I45+I46)</f>
        <v>7162</v>
      </c>
      <c r="J47" s="20">
        <f t="shared" si="3"/>
        <v>67480</v>
      </c>
      <c r="K47" s="20">
        <f>+K50-K24-K39-K42-K43-K44-K45-K46</f>
        <v>2648680</v>
      </c>
    </row>
    <row r="48" spans="1:12" s="8" customFormat="1" ht="12" customHeight="1">
      <c r="A48" s="22" t="s">
        <v>19</v>
      </c>
      <c r="B48" s="20">
        <v>207319</v>
      </c>
      <c r="C48" s="20">
        <v>197247</v>
      </c>
      <c r="D48" s="20">
        <v>217527</v>
      </c>
      <c r="E48" s="20"/>
      <c r="F48" s="20">
        <f>SUM(F42:F47)</f>
        <v>20915</v>
      </c>
      <c r="G48" s="20">
        <f>SUM(G42:G47)</f>
        <v>18611</v>
      </c>
      <c r="H48" s="20">
        <f>SUM(H42:H47)</f>
        <v>137112</v>
      </c>
      <c r="I48" s="20">
        <f>SUM(I42:I47)</f>
        <v>62674</v>
      </c>
      <c r="J48" s="20">
        <f t="shared" si="3"/>
        <v>239312</v>
      </c>
      <c r="K48" s="20">
        <f>SUM(K42:K47)</f>
        <v>9705564</v>
      </c>
      <c r="L48" s="30"/>
    </row>
    <row r="49" spans="1:11" s="8" customFormat="1" ht="12" customHeight="1">
      <c r="A49" s="21"/>
      <c r="B49" s="7"/>
      <c r="C49" s="7"/>
      <c r="D49" s="7"/>
      <c r="E49" s="7"/>
      <c r="F49" s="7"/>
      <c r="G49" s="7"/>
      <c r="H49" s="7"/>
      <c r="I49" s="7"/>
      <c r="J49" s="7"/>
      <c r="K49" s="20"/>
    </row>
    <row r="50" spans="1:12" s="8" customFormat="1" ht="12" customHeight="1">
      <c r="A50" s="31" t="s">
        <v>39</v>
      </c>
      <c r="B50" s="20">
        <v>993330</v>
      </c>
      <c r="C50" s="20">
        <v>927983</v>
      </c>
      <c r="D50" s="20">
        <v>936499</v>
      </c>
      <c r="E50" s="20"/>
      <c r="F50" s="20">
        <v>201760</v>
      </c>
      <c r="G50" s="20">
        <v>185669</v>
      </c>
      <c r="H50" s="20">
        <v>388552</v>
      </c>
      <c r="I50" s="20">
        <v>141820</v>
      </c>
      <c r="J50" s="20">
        <f>SUM(J24,J39,J48)</f>
        <v>917801</v>
      </c>
      <c r="K50" s="20">
        <v>30870027</v>
      </c>
      <c r="L50" s="30"/>
    </row>
    <row r="51" spans="1:11" s="8" customFormat="1" ht="12" customHeight="1">
      <c r="A51" s="26"/>
      <c r="B51" s="16"/>
      <c r="C51" s="16"/>
      <c r="D51" s="16"/>
      <c r="E51" s="16"/>
      <c r="F51" s="16"/>
      <c r="G51" s="16"/>
      <c r="H51" s="16"/>
      <c r="I51" s="16"/>
      <c r="J51" s="16"/>
      <c r="K51" s="27"/>
    </row>
    <row r="52" spans="1:11" s="8" customFormat="1" ht="12" customHeight="1">
      <c r="A52" s="4" t="s">
        <v>40</v>
      </c>
      <c r="B52" s="7"/>
      <c r="C52" s="7"/>
      <c r="D52" s="7"/>
      <c r="E52" s="7"/>
      <c r="F52" s="7"/>
      <c r="G52" s="7"/>
      <c r="H52" s="7"/>
      <c r="I52" s="7"/>
      <c r="J52" s="7"/>
      <c r="K52" s="28"/>
    </row>
    <row r="53" spans="1:11" s="8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28"/>
    </row>
    <row r="54" spans="2:11" s="8" customFormat="1" ht="12" customHeight="1">
      <c r="B54" s="6"/>
      <c r="C54" s="6"/>
      <c r="D54" s="6"/>
      <c r="K54" s="28"/>
    </row>
    <row r="55" spans="2:11" s="8" customFormat="1" ht="12" customHeight="1">
      <c r="B55" s="6"/>
      <c r="C55" s="6"/>
      <c r="D55" s="6"/>
      <c r="K55" s="28"/>
    </row>
    <row r="56" spans="2:11" s="8" customFormat="1" ht="12" customHeight="1">
      <c r="B56" s="6"/>
      <c r="C56" s="6"/>
      <c r="D56" s="6"/>
      <c r="K56" s="28"/>
    </row>
    <row r="57" spans="2:11" s="8" customFormat="1" ht="9">
      <c r="B57" s="6"/>
      <c r="C57" s="6"/>
      <c r="D57" s="6"/>
      <c r="K57" s="28"/>
    </row>
    <row r="58" spans="2:11" s="8" customFormat="1" ht="9">
      <c r="B58" s="6"/>
      <c r="C58" s="6"/>
      <c r="D58" s="6"/>
      <c r="K58" s="28"/>
    </row>
    <row r="59" spans="2:11" s="8" customFormat="1" ht="9">
      <c r="B59" s="6"/>
      <c r="C59" s="6"/>
      <c r="D59" s="6"/>
      <c r="K59" s="28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2006-01-19T13:10:50Z</cp:lastPrinted>
  <dcterms:created xsi:type="dcterms:W3CDTF">2002-11-25T14:17:40Z</dcterms:created>
  <dcterms:modified xsi:type="dcterms:W3CDTF">2006-10-30T13:41:53Z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