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28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<sst xmlns="http://schemas.openxmlformats.org/spreadsheetml/2006/main" count="103" uniqueCount="78">
  <si>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COD. NUTS2</t>
  </si>
  <si>
    <t xml:space="preserve">REGIONE </t>
  </si>
  <si>
    <t>BE21</t>
  </si>
  <si>
    <t>BE23</t>
  </si>
  <si>
    <t>BE25</t>
  </si>
  <si>
    <t>DE50</t>
  </si>
  <si>
    <t>DEA1</t>
  </si>
  <si>
    <t>DEF0</t>
  </si>
  <si>
    <t>DK00</t>
  </si>
  <si>
    <t>ES12</t>
  </si>
  <si>
    <t>PRINCIPADO DE ASTURIAS</t>
  </si>
  <si>
    <t>ES21</t>
  </si>
  <si>
    <t>PAIS VASCO</t>
  </si>
  <si>
    <t>GR41</t>
  </si>
  <si>
    <t>ITC3</t>
  </si>
  <si>
    <t>LIGURIA</t>
  </si>
  <si>
    <t>ITD4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</si>
  <si>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</si>
  <si>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</si>
  <si>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</si>
  <si>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</si>
  <si>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</si>
  <si>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</si>
  <si>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</si>
  <si>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</si>
  <si>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</si>
  <si>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SE04</t>
  </si>
  <si>
    <t>SE06</t>
  </si>
  <si>
    <t>SE07</t>
  </si>
  <si>
    <t>SE08</t>
  </si>
  <si>
    <t>SE09</t>
  </si>
  <si>
    <t>SE0A</t>
  </si>
  <si>
    <t>UKC2</t>
  </si>
  <si>
    <t>UKH1</t>
  </si>
  <si>
    <t>UKK2</t>
  </si>
  <si>
    <t>UKK4</t>
  </si>
  <si>
    <t xml:space="preserve">UKM2 </t>
  </si>
  <si>
    <t xml:space="preserve">UKM3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</si>
  <si>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</si>
  <si>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</si>
  <si>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</si>
  <si>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</si>
  <si>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0"/>
      </rPr>
      <t>EUROSTAT</t>
    </r>
  </si>
  <si>
    <t xml:space="preserve">PROV. ANTWERPEN </t>
  </si>
  <si>
    <t>PROV. OOST-VLAANDEREN</t>
  </si>
  <si>
    <t xml:space="preserve">PROV. WEST-VLAANDEREN </t>
  </si>
  <si>
    <t xml:space="preserve">FRIULI-VENEZIA GIULIA </t>
  </si>
  <si>
    <t>MASCHI</t>
  </si>
  <si>
    <t>FEMMINE</t>
  </si>
  <si>
    <t>TOTALE</t>
  </si>
  <si>
    <t>No titolo licenza  elementare o licenza media</t>
  </si>
  <si>
    <t>Diploma o post diploma</t>
  </si>
  <si>
    <t>Laurea o post laurea</t>
  </si>
  <si>
    <t>Totale</t>
  </si>
  <si>
    <t>I totali non corrispondono alla somma dei tre livelli di titoli di studio in quanto comprendono anche le mancate risposte e dati inattendibili o incerti</t>
  </si>
  <si>
    <t>Tavola 25.6</t>
  </si>
  <si>
    <t>….</t>
  </si>
  <si>
    <t>BREMEN</t>
  </si>
  <si>
    <t xml:space="preserve">DUESSELDORF </t>
  </si>
  <si>
    <t>SCHLESWIG-HOLSTEIN</t>
  </si>
  <si>
    <t xml:space="preserve">DENMARK </t>
  </si>
  <si>
    <t>VOREIO AGAIO</t>
  </si>
  <si>
    <t xml:space="preserve">OSTRA MELLANSVERIGE </t>
  </si>
  <si>
    <t xml:space="preserve">SYDSVERIGE </t>
  </si>
  <si>
    <t>NORRA MELLANSVERIGE</t>
  </si>
  <si>
    <t>MELLERSTA NORRLAND</t>
  </si>
  <si>
    <t>OVRE NORRLAND</t>
  </si>
  <si>
    <t>SMALAND MED OAMA</t>
  </si>
  <si>
    <t>VASTSVERIGE</t>
  </si>
  <si>
    <t xml:space="preserve">NORTHUMBERLAND AND TYNE &amp; WEAR </t>
  </si>
  <si>
    <t xml:space="preserve">EAST ANGLIA </t>
  </si>
  <si>
    <t>DORSET &amp; SOMERSET</t>
  </si>
  <si>
    <t xml:space="preserve">DEVON </t>
  </si>
  <si>
    <t xml:space="preserve">EASTERN SCOTLAND </t>
  </si>
  <si>
    <t xml:space="preserve">SOUTH WESTERN SCOTLAND </t>
  </si>
  <si>
    <t>HIGLANDS AND ISLANDS</t>
  </si>
  <si>
    <t>NOTA</t>
  </si>
  <si>
    <r>
      <t>Popolazione di 15 anni e più per sesso e titolo di studio - Anno 2006</t>
    </r>
    <r>
      <rPr>
        <i/>
        <sz val="9"/>
        <rFont val="Arial"/>
        <family val="2"/>
      </rPr>
      <t xml:space="preserve"> (in migliaia)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</si>
</sst>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.0"/>
    <numFmt numFmtId="191" formatCode="0.0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190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Alignment="1">
      <alignment/>
    </xf>
    <xf numFmtId="190" fontId="3" fillId="0" borderId="1" xfId="0" applyNumberFormat="1" applyFont="1" applyBorder="1" applyAlignment="1">
      <alignment/>
    </xf>
    <xf numFmtId="190" fontId="3" fillId="0" borderId="0" xfId="0" applyNumberFormat="1" applyFont="1" applyAlignment="1">
      <alignment horizontal="right"/>
    </xf>
    <xf numFmtId="190" fontId="3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19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9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2.421875" style="0" customWidth="1"/>
    <col min="2" max="2" width="29.140625" style="0" customWidth="1"/>
    <col min="3" max="16384" width="8.8515625" style="0" customWidth="1"/>
  </cols>
  <sheetData>
    <row r="1" spans="1:2" ht="12">
      <c r="A1" s="9" t="s">
        <v>55</v>
      </c>
      <c r="B1" s="9" t="s">
        <v>77</v>
      </c>
    </row>
    <row r="2" ht="9" customHeight="1"/>
    <row r="3" spans="1:14" ht="22.5" customHeight="1">
      <c r="A3" s="26" t="s">
        <v>0</v>
      </c>
      <c r="B3" s="24" t="s">
        <v>1</v>
      </c>
      <c r="C3" s="28" t="s">
        <v>47</v>
      </c>
      <c r="D3" s="29"/>
      <c r="E3" s="29"/>
      <c r="F3" s="29"/>
      <c r="G3" s="22" t="s">
        <v>48</v>
      </c>
      <c r="H3" s="22"/>
      <c r="I3" s="22"/>
      <c r="J3" s="30"/>
      <c r="K3" s="22" t="s">
        <v>49</v>
      </c>
      <c r="L3" s="22"/>
      <c r="M3" s="22"/>
      <c r="N3" s="23"/>
    </row>
    <row r="4" spans="1:14" ht="30">
      <c r="A4" s="27"/>
      <c r="B4" s="25"/>
      <c r="C4" s="10" t="s">
        <v>50</v>
      </c>
      <c r="D4" s="10" t="s">
        <v>51</v>
      </c>
      <c r="E4" s="10" t="s">
        <v>52</v>
      </c>
      <c r="F4" s="11" t="s">
        <v>53</v>
      </c>
      <c r="G4" s="10" t="s">
        <v>50</v>
      </c>
      <c r="H4" s="10" t="s">
        <v>51</v>
      </c>
      <c r="I4" s="10" t="s">
        <v>52</v>
      </c>
      <c r="J4" s="11" t="s">
        <v>53</v>
      </c>
      <c r="K4" s="10" t="s">
        <v>50</v>
      </c>
      <c r="L4" s="10" t="s">
        <v>51</v>
      </c>
      <c r="M4" s="10" t="s">
        <v>52</v>
      </c>
      <c r="N4" s="11" t="s">
        <v>53</v>
      </c>
    </row>
    <row r="5" spans="1:2" ht="9" customHeight="1">
      <c r="A5" s="12"/>
      <c r="B5" s="1"/>
    </row>
    <row r="6" spans="1:15" ht="9" customHeight="1">
      <c r="A6" s="2" t="s">
        <v>2</v>
      </c>
      <c r="B6" s="2" t="s">
        <v>43</v>
      </c>
      <c r="C6" s="13">
        <v>120.9</v>
      </c>
      <c r="D6" s="13">
        <v>176.7</v>
      </c>
      <c r="E6" s="13">
        <v>126.8</v>
      </c>
      <c r="F6" s="13">
        <f>+E6+D6+C6</f>
        <v>424.4</v>
      </c>
      <c r="G6" s="16">
        <v>68.7</v>
      </c>
      <c r="H6" s="16">
        <v>131.4</v>
      </c>
      <c r="I6" s="16">
        <v>126.4</v>
      </c>
      <c r="J6" s="13">
        <f>+I6+H6+G6+0.1</f>
        <v>326.6</v>
      </c>
      <c r="K6" s="16">
        <f>+C6+G6+0.1</f>
        <v>189.70000000000002</v>
      </c>
      <c r="L6" s="16">
        <f>+D6+H6</f>
        <v>308.1</v>
      </c>
      <c r="M6" s="16">
        <f>+E6+I6</f>
        <v>253.2</v>
      </c>
      <c r="N6" s="13">
        <f>+M6+L6+K6</f>
        <v>751</v>
      </c>
      <c r="O6" s="13"/>
    </row>
    <row r="7" spans="1:15" ht="9" customHeight="1">
      <c r="A7" s="2" t="s">
        <v>3</v>
      </c>
      <c r="B7" s="2" t="s">
        <v>44</v>
      </c>
      <c r="C7" s="13">
        <v>100.5</v>
      </c>
      <c r="D7" s="13">
        <v>143.6</v>
      </c>
      <c r="E7" s="13">
        <v>110.3</v>
      </c>
      <c r="F7" s="13">
        <f>+E7+D7+C7</f>
        <v>354.4</v>
      </c>
      <c r="G7" s="16">
        <v>60.1</v>
      </c>
      <c r="H7" s="16">
        <v>119.6</v>
      </c>
      <c r="I7" s="16">
        <v>108.5</v>
      </c>
      <c r="J7" s="13">
        <f>+I7+H7+G7-0.1</f>
        <v>288.09999999999997</v>
      </c>
      <c r="K7" s="16">
        <f>+C7+G7</f>
        <v>160.6</v>
      </c>
      <c r="L7" s="16">
        <f aca="true" t="shared" si="0" ref="L7:L35">+D7+H7</f>
        <v>263.2</v>
      </c>
      <c r="M7" s="16">
        <f>+E7+I7-0.1</f>
        <v>218.70000000000002</v>
      </c>
      <c r="N7" s="13">
        <f>+M7+L7+K7</f>
        <v>642.5</v>
      </c>
      <c r="O7" s="13"/>
    </row>
    <row r="8" spans="1:15" ht="9" customHeight="1">
      <c r="A8" s="2" t="s">
        <v>4</v>
      </c>
      <c r="B8" s="2" t="s">
        <v>45</v>
      </c>
      <c r="C8" s="13">
        <v>76.7</v>
      </c>
      <c r="D8" s="13">
        <v>124.4</v>
      </c>
      <c r="E8" s="13">
        <v>83</v>
      </c>
      <c r="F8" s="13">
        <f>+E8+D8+C8</f>
        <v>284.1</v>
      </c>
      <c r="G8" s="16">
        <v>50.5</v>
      </c>
      <c r="H8" s="16">
        <v>94</v>
      </c>
      <c r="I8" s="16">
        <v>82</v>
      </c>
      <c r="J8" s="13">
        <f>+I8+H8+G8</f>
        <v>226.5</v>
      </c>
      <c r="K8" s="16">
        <f>+C8+G8</f>
        <v>127.2</v>
      </c>
      <c r="L8" s="16">
        <f t="shared" si="0"/>
        <v>218.4</v>
      </c>
      <c r="M8" s="16">
        <f>+E8+I8+0.1</f>
        <v>165.1</v>
      </c>
      <c r="N8" s="13">
        <f>+M8+L8+K8</f>
        <v>510.7</v>
      </c>
      <c r="O8" s="13"/>
    </row>
    <row r="9" spans="1:15" ht="9" customHeight="1">
      <c r="A9" s="2" t="s">
        <v>5</v>
      </c>
      <c r="B9" s="2" t="s">
        <v>57</v>
      </c>
      <c r="C9" s="13">
        <v>43.5</v>
      </c>
      <c r="D9" s="13">
        <v>90.1</v>
      </c>
      <c r="E9" s="13">
        <v>39.5</v>
      </c>
      <c r="F9" s="13">
        <f>+E9+D9+C9+0.1</f>
        <v>173.2</v>
      </c>
      <c r="G9" s="16">
        <v>35.2</v>
      </c>
      <c r="H9" s="16">
        <v>74.2</v>
      </c>
      <c r="I9" s="16">
        <v>30.6</v>
      </c>
      <c r="J9" s="13">
        <f>+I9+H9+G9</f>
        <v>140</v>
      </c>
      <c r="K9" s="16">
        <f>+C9+G9+0.1</f>
        <v>78.8</v>
      </c>
      <c r="L9" s="16">
        <f t="shared" si="0"/>
        <v>164.3</v>
      </c>
      <c r="M9" s="16">
        <f aca="true" t="shared" si="1" ref="M9:M35">+E9+I9</f>
        <v>70.1</v>
      </c>
      <c r="N9" s="13">
        <f>+M9+L9+K9</f>
        <v>313.2</v>
      </c>
      <c r="O9" s="13"/>
    </row>
    <row r="10" spans="1:15" ht="9" customHeight="1">
      <c r="A10" s="2" t="s">
        <v>6</v>
      </c>
      <c r="B10" s="2" t="s">
        <v>58</v>
      </c>
      <c r="C10" s="13">
        <v>291.7</v>
      </c>
      <c r="D10" s="13">
        <v>742.2</v>
      </c>
      <c r="E10" s="13">
        <v>335.6</v>
      </c>
      <c r="F10" s="13">
        <f>+E10+D10+C10+0.4</f>
        <v>1369.9000000000003</v>
      </c>
      <c r="G10" s="16">
        <v>229.2</v>
      </c>
      <c r="H10" s="16">
        <v>675.2</v>
      </c>
      <c r="I10" s="16">
        <v>185</v>
      </c>
      <c r="J10" s="13">
        <f>+I10+H10+G10</f>
        <v>1089.4</v>
      </c>
      <c r="K10" s="16">
        <f>+C10+G10</f>
        <v>520.9</v>
      </c>
      <c r="L10" s="16">
        <f t="shared" si="0"/>
        <v>1417.4</v>
      </c>
      <c r="M10" s="16">
        <f t="shared" si="1"/>
        <v>520.6</v>
      </c>
      <c r="N10" s="13">
        <v>2459.3</v>
      </c>
      <c r="O10" s="13"/>
    </row>
    <row r="11" spans="1:15" ht="9" customHeight="1">
      <c r="A11" s="2" t="s">
        <v>7</v>
      </c>
      <c r="B11" s="2" t="s">
        <v>59</v>
      </c>
      <c r="C11" s="13">
        <v>123.4</v>
      </c>
      <c r="D11" s="13">
        <v>453.4</v>
      </c>
      <c r="E11" s="13">
        <v>188.4</v>
      </c>
      <c r="F11" s="13">
        <f>+E11+D11+C11+0.2</f>
        <v>765.4</v>
      </c>
      <c r="G11" s="16">
        <v>111.5</v>
      </c>
      <c r="H11" s="16">
        <v>410</v>
      </c>
      <c r="I11" s="16">
        <v>98.3</v>
      </c>
      <c r="J11" s="13">
        <f>+I11+H11+G11+0.1</f>
        <v>619.9</v>
      </c>
      <c r="K11" s="16">
        <f>+C11+G11</f>
        <v>234.9</v>
      </c>
      <c r="L11" s="16">
        <f t="shared" si="0"/>
        <v>863.4</v>
      </c>
      <c r="M11" s="16">
        <f t="shared" si="1"/>
        <v>286.7</v>
      </c>
      <c r="N11" s="13">
        <f>+M11+L11+K11+0.3</f>
        <v>1385.3</v>
      </c>
      <c r="O11" s="13"/>
    </row>
    <row r="12" spans="1:15" ht="9" customHeight="1">
      <c r="A12" s="2" t="s">
        <v>8</v>
      </c>
      <c r="B12" s="2" t="s">
        <v>60</v>
      </c>
      <c r="C12" s="13">
        <v>316.2</v>
      </c>
      <c r="D12" s="13">
        <v>776.9</v>
      </c>
      <c r="E12" s="13">
        <v>441.3</v>
      </c>
      <c r="F12" s="13">
        <v>1537.9</v>
      </c>
      <c r="G12" s="16">
        <v>245</v>
      </c>
      <c r="H12" s="16">
        <v>628.1</v>
      </c>
      <c r="I12" s="16">
        <v>479.3</v>
      </c>
      <c r="J12" s="13">
        <v>1354.1</v>
      </c>
      <c r="K12" s="16">
        <f>+C12+G12</f>
        <v>561.2</v>
      </c>
      <c r="L12" s="16">
        <f t="shared" si="0"/>
        <v>1405</v>
      </c>
      <c r="M12" s="16">
        <f t="shared" si="1"/>
        <v>920.6</v>
      </c>
      <c r="N12" s="13">
        <v>2892</v>
      </c>
      <c r="O12" s="13"/>
    </row>
    <row r="13" spans="1:15" ht="9" customHeight="1">
      <c r="A13" s="2" t="s">
        <v>9</v>
      </c>
      <c r="B13" s="2" t="s">
        <v>10</v>
      </c>
      <c r="C13" s="13">
        <v>112.4</v>
      </c>
      <c r="D13" s="13">
        <v>63.4</v>
      </c>
      <c r="E13" s="13">
        <v>88.6</v>
      </c>
      <c r="F13" s="13">
        <f>+E13+D13+C13-0.1</f>
        <v>264.29999999999995</v>
      </c>
      <c r="G13" s="16">
        <v>65.1</v>
      </c>
      <c r="H13" s="16">
        <v>44.2</v>
      </c>
      <c r="I13" s="16">
        <v>77.8</v>
      </c>
      <c r="J13" s="13">
        <f>+I13+H13+G13</f>
        <v>187.1</v>
      </c>
      <c r="K13" s="16">
        <f>+C13+G13-0.1</f>
        <v>177.4</v>
      </c>
      <c r="L13" s="16">
        <f t="shared" si="0"/>
        <v>107.6</v>
      </c>
      <c r="M13" s="16">
        <f t="shared" si="1"/>
        <v>166.39999999999998</v>
      </c>
      <c r="N13" s="13">
        <f>+M13+L13+K13</f>
        <v>451.4</v>
      </c>
      <c r="O13" s="13"/>
    </row>
    <row r="14" spans="1:15" ht="9" customHeight="1">
      <c r="A14" s="2" t="s">
        <v>11</v>
      </c>
      <c r="B14" s="2" t="s">
        <v>12</v>
      </c>
      <c r="C14" s="13">
        <v>206.3</v>
      </c>
      <c r="D14" s="13">
        <v>126.7</v>
      </c>
      <c r="E14" s="13">
        <v>262.2</v>
      </c>
      <c r="F14" s="13">
        <f>+E14+D14+C14</f>
        <v>595.2</v>
      </c>
      <c r="G14" s="16">
        <v>122.6</v>
      </c>
      <c r="H14" s="16">
        <v>91.5</v>
      </c>
      <c r="I14" s="16">
        <v>224.7</v>
      </c>
      <c r="J14" s="13">
        <f>+I14+H14+G14+0.1</f>
        <v>438.9</v>
      </c>
      <c r="K14" s="16">
        <f>+C14+G14+0.1</f>
        <v>329</v>
      </c>
      <c r="L14" s="16">
        <f t="shared" si="0"/>
        <v>218.2</v>
      </c>
      <c r="M14" s="16">
        <f t="shared" si="1"/>
        <v>486.9</v>
      </c>
      <c r="N14" s="13">
        <f>+M14+L14+K14</f>
        <v>1034.1</v>
      </c>
      <c r="O14" s="13"/>
    </row>
    <row r="15" spans="1:15" ht="9" customHeight="1">
      <c r="A15" s="2" t="s">
        <v>13</v>
      </c>
      <c r="B15" s="2" t="s">
        <v>61</v>
      </c>
      <c r="C15" s="13">
        <v>21.7</v>
      </c>
      <c r="D15" s="13">
        <v>18.9</v>
      </c>
      <c r="E15" s="13">
        <v>8.3</v>
      </c>
      <c r="F15" s="13">
        <f>+E15+D15+C15-0.1</f>
        <v>48.8</v>
      </c>
      <c r="G15" s="16">
        <v>10.2</v>
      </c>
      <c r="H15" s="16">
        <v>11.3</v>
      </c>
      <c r="I15" s="16">
        <v>7.1</v>
      </c>
      <c r="J15" s="13">
        <f>+I15+H15+G15</f>
        <v>28.599999999999998</v>
      </c>
      <c r="K15" s="16">
        <f>+C15+G15</f>
        <v>31.9</v>
      </c>
      <c r="L15" s="16">
        <f t="shared" si="0"/>
        <v>30.2</v>
      </c>
      <c r="M15" s="16">
        <f t="shared" si="1"/>
        <v>15.4</v>
      </c>
      <c r="N15" s="13">
        <f>+M15+L15+K15</f>
        <v>77.5</v>
      </c>
      <c r="O15" s="13"/>
    </row>
    <row r="16" spans="1:15" s="21" customFormat="1" ht="9" customHeight="1">
      <c r="A16" s="3" t="s">
        <v>14</v>
      </c>
      <c r="B16" s="3" t="s">
        <v>15</v>
      </c>
      <c r="C16" s="14">
        <v>144</v>
      </c>
      <c r="D16" s="14">
        <v>176.7</v>
      </c>
      <c r="E16" s="14">
        <v>54.8</v>
      </c>
      <c r="F16" s="14">
        <f>+E16+D16+C16</f>
        <v>375.5</v>
      </c>
      <c r="G16" s="14">
        <v>81.1</v>
      </c>
      <c r="H16" s="15">
        <v>145.1</v>
      </c>
      <c r="I16" s="15">
        <v>56.2</v>
      </c>
      <c r="J16" s="14">
        <f>+I16+H16+G16-0.1</f>
        <v>282.29999999999995</v>
      </c>
      <c r="K16" s="15">
        <f>+C16+G16-0.1</f>
        <v>225</v>
      </c>
      <c r="L16" s="15">
        <f t="shared" si="0"/>
        <v>321.79999999999995</v>
      </c>
      <c r="M16" s="15">
        <f t="shared" si="1"/>
        <v>111</v>
      </c>
      <c r="N16" s="14">
        <f>+M16+L16+K16</f>
        <v>657.8</v>
      </c>
      <c r="O16" s="14"/>
    </row>
    <row r="17" spans="1:15" ht="9" customHeight="1">
      <c r="A17" s="2" t="s">
        <v>16</v>
      </c>
      <c r="B17" s="2" t="s">
        <v>46</v>
      </c>
      <c r="C17" s="13">
        <v>116.7</v>
      </c>
      <c r="D17" s="13">
        <v>144.8</v>
      </c>
      <c r="E17" s="13">
        <v>40.2</v>
      </c>
      <c r="F17" s="13">
        <f>+E17+D17+C17-0.1</f>
        <v>301.59999999999997</v>
      </c>
      <c r="G17" s="16">
        <v>73.9</v>
      </c>
      <c r="H17" s="16">
        <v>113.4</v>
      </c>
      <c r="I17" s="16">
        <v>36.3</v>
      </c>
      <c r="J17" s="13">
        <f>+I17+H17+G17-0.1</f>
        <v>223.5</v>
      </c>
      <c r="K17" s="16">
        <f>+C17+G17-0.1</f>
        <v>190.50000000000003</v>
      </c>
      <c r="L17" s="16">
        <f t="shared" si="0"/>
        <v>258.20000000000005</v>
      </c>
      <c r="M17" s="16">
        <f t="shared" si="1"/>
        <v>76.5</v>
      </c>
      <c r="N17" s="13">
        <f>+M17+L17+K17</f>
        <v>525.2</v>
      </c>
      <c r="O17" s="13"/>
    </row>
    <row r="18" spans="1:15" ht="9" customHeight="1">
      <c r="A18" s="2" t="s">
        <v>17</v>
      </c>
      <c r="B18" s="2" t="s">
        <v>18</v>
      </c>
      <c r="C18" s="13">
        <v>488.1</v>
      </c>
      <c r="D18" s="13">
        <v>464.5</v>
      </c>
      <c r="E18" s="13">
        <v>143.2</v>
      </c>
      <c r="F18" s="13">
        <f>+E18+D18+C18+0.1</f>
        <v>1095.9</v>
      </c>
      <c r="G18" s="16">
        <v>283.3</v>
      </c>
      <c r="H18" s="16">
        <v>425.7</v>
      </c>
      <c r="I18" s="16">
        <v>141.7</v>
      </c>
      <c r="J18" s="13">
        <f>+I18+H18+G18</f>
        <v>850.7</v>
      </c>
      <c r="K18" s="16">
        <f>+C18+G18+0.1</f>
        <v>771.5000000000001</v>
      </c>
      <c r="L18" s="16">
        <f>+D18+H18+0.1</f>
        <v>890.3000000000001</v>
      </c>
      <c r="M18" s="16">
        <f t="shared" si="1"/>
        <v>284.9</v>
      </c>
      <c r="N18" s="13">
        <f>+M18+L18+K18-0.1</f>
        <v>1946.6000000000004</v>
      </c>
      <c r="O18" s="13"/>
    </row>
    <row r="19" spans="1:15" ht="9" customHeight="1">
      <c r="A19" s="2" t="s">
        <v>19</v>
      </c>
      <c r="B19" s="2" t="s">
        <v>20</v>
      </c>
      <c r="C19" s="13">
        <v>430.3</v>
      </c>
      <c r="D19" s="13">
        <v>358.9</v>
      </c>
      <c r="E19" s="13">
        <v>120.7</v>
      </c>
      <c r="F19" s="13">
        <f>+E19+D19+C19</f>
        <v>909.9</v>
      </c>
      <c r="G19" s="16">
        <v>247.3</v>
      </c>
      <c r="H19" s="16">
        <v>319</v>
      </c>
      <c r="I19" s="16">
        <v>117.4</v>
      </c>
      <c r="J19" s="13">
        <f>+I19+H19+G19</f>
        <v>683.7</v>
      </c>
      <c r="K19" s="16">
        <f>+C19+G19+0.1-0.1</f>
        <v>677.6</v>
      </c>
      <c r="L19" s="16">
        <f t="shared" si="0"/>
        <v>677.9</v>
      </c>
      <c r="M19" s="16">
        <f>+E19+I19+0.1</f>
        <v>238.20000000000002</v>
      </c>
      <c r="N19" s="13">
        <f>+M19+L19+K19-0.1</f>
        <v>1593.6000000000001</v>
      </c>
      <c r="O19" s="13"/>
    </row>
    <row r="20" spans="1:15" ht="9" customHeight="1">
      <c r="A20" s="2" t="s">
        <v>21</v>
      </c>
      <c r="B20" s="2" t="s">
        <v>22</v>
      </c>
      <c r="C20" s="13">
        <v>469.6</v>
      </c>
      <c r="D20" s="13">
        <v>618.7</v>
      </c>
      <c r="E20" s="13">
        <v>206.5</v>
      </c>
      <c r="F20" s="13">
        <f>+E20+D20+C20</f>
        <v>1294.8000000000002</v>
      </c>
      <c r="G20" s="16">
        <v>228.1</v>
      </c>
      <c r="H20" s="16">
        <v>512.9</v>
      </c>
      <c r="I20" s="16">
        <v>223.9</v>
      </c>
      <c r="J20" s="13">
        <f>+I20+H20+G20-0.1</f>
        <v>964.8</v>
      </c>
      <c r="K20" s="16">
        <f>+C20+G20</f>
        <v>697.7</v>
      </c>
      <c r="L20" s="16">
        <f t="shared" si="0"/>
        <v>1131.6</v>
      </c>
      <c r="M20" s="16">
        <f>+E20+I20-0.1</f>
        <v>430.29999999999995</v>
      </c>
      <c r="N20" s="13">
        <f>+M20+L20+K20</f>
        <v>2259.6</v>
      </c>
      <c r="O20" s="13"/>
    </row>
    <row r="21" spans="1:15" ht="9" customHeight="1">
      <c r="A21" s="2" t="s">
        <v>23</v>
      </c>
      <c r="B21" s="2" t="s">
        <v>24</v>
      </c>
      <c r="C21" s="13">
        <v>128.5</v>
      </c>
      <c r="D21" s="13">
        <v>146.8</v>
      </c>
      <c r="E21" s="13">
        <v>39.9</v>
      </c>
      <c r="F21" s="13">
        <f>+E21+D21+C21</f>
        <v>315.20000000000005</v>
      </c>
      <c r="G21" s="16">
        <v>65.4</v>
      </c>
      <c r="H21" s="16">
        <v>105.1</v>
      </c>
      <c r="I21" s="16">
        <v>48.4</v>
      </c>
      <c r="J21" s="13">
        <f>+I21+H21+G21-0.1</f>
        <v>218.8</v>
      </c>
      <c r="K21" s="16">
        <f aca="true" t="shared" si="2" ref="K21:K34">+C21+G21</f>
        <v>193.9</v>
      </c>
      <c r="L21" s="16">
        <f t="shared" si="0"/>
        <v>251.9</v>
      </c>
      <c r="M21" s="16">
        <f t="shared" si="1"/>
        <v>88.3</v>
      </c>
      <c r="N21" s="13">
        <f>+M21+L21+K21</f>
        <v>534.1</v>
      </c>
      <c r="O21" s="13"/>
    </row>
    <row r="22" spans="1:15" ht="9" customHeight="1">
      <c r="A22" s="2" t="s">
        <v>25</v>
      </c>
      <c r="B22" s="2" t="s">
        <v>62</v>
      </c>
      <c r="C22" s="13">
        <v>75.3</v>
      </c>
      <c r="D22" s="13">
        <v>238.8</v>
      </c>
      <c r="E22" s="13">
        <v>90.1</v>
      </c>
      <c r="F22" s="13">
        <v>406.9</v>
      </c>
      <c r="G22" s="16">
        <v>54.1</v>
      </c>
      <c r="H22" s="16">
        <v>190.9</v>
      </c>
      <c r="I22" s="16">
        <v>117.6</v>
      </c>
      <c r="J22" s="13">
        <v>364.9</v>
      </c>
      <c r="K22" s="16">
        <f t="shared" si="2"/>
        <v>129.4</v>
      </c>
      <c r="L22" s="16">
        <f t="shared" si="0"/>
        <v>429.70000000000005</v>
      </c>
      <c r="M22" s="16">
        <f t="shared" si="1"/>
        <v>207.7</v>
      </c>
      <c r="N22" s="13">
        <v>771.7</v>
      </c>
      <c r="O22" s="13"/>
    </row>
    <row r="23" spans="1:15" ht="9" customHeight="1">
      <c r="A23" s="2" t="s">
        <v>26</v>
      </c>
      <c r="B23" s="2" t="s">
        <v>63</v>
      </c>
      <c r="C23" s="13">
        <v>68.8</v>
      </c>
      <c r="D23" s="13">
        <v>192.8</v>
      </c>
      <c r="E23" s="13">
        <v>83.9</v>
      </c>
      <c r="F23" s="13">
        <v>350</v>
      </c>
      <c r="G23" s="16">
        <v>46.8</v>
      </c>
      <c r="H23" s="16">
        <v>160.8</v>
      </c>
      <c r="I23" s="16">
        <v>102.7</v>
      </c>
      <c r="J23" s="13">
        <v>315.7</v>
      </c>
      <c r="K23" s="16">
        <f t="shared" si="2"/>
        <v>115.6</v>
      </c>
      <c r="L23" s="16">
        <f t="shared" si="0"/>
        <v>353.6</v>
      </c>
      <c r="M23" s="16">
        <f t="shared" si="1"/>
        <v>186.60000000000002</v>
      </c>
      <c r="N23" s="13">
        <v>665.7</v>
      </c>
      <c r="O23" s="13"/>
    </row>
    <row r="24" spans="1:15" ht="9" customHeight="1">
      <c r="A24" s="2" t="s">
        <v>27</v>
      </c>
      <c r="B24" s="2" t="s">
        <v>64</v>
      </c>
      <c r="C24" s="13">
        <v>45.8</v>
      </c>
      <c r="D24" s="13">
        <v>137.3</v>
      </c>
      <c r="E24" s="13">
        <v>35.4</v>
      </c>
      <c r="F24" s="13">
        <v>220.6</v>
      </c>
      <c r="G24" s="16">
        <v>30.7</v>
      </c>
      <c r="H24" s="16">
        <v>101.4</v>
      </c>
      <c r="I24" s="16">
        <v>58.1</v>
      </c>
      <c r="J24" s="13">
        <v>191.5</v>
      </c>
      <c r="K24" s="16">
        <f t="shared" si="2"/>
        <v>76.5</v>
      </c>
      <c r="L24" s="16">
        <f>+D24+H24+0.1</f>
        <v>238.8</v>
      </c>
      <c r="M24" s="16">
        <f t="shared" si="1"/>
        <v>93.5</v>
      </c>
      <c r="N24" s="13">
        <v>412.1</v>
      </c>
      <c r="O24" s="13"/>
    </row>
    <row r="25" spans="1:15" ht="9" customHeight="1">
      <c r="A25" s="2" t="s">
        <v>28</v>
      </c>
      <c r="B25" s="2" t="s">
        <v>65</v>
      </c>
      <c r="C25" s="13">
        <v>18.7</v>
      </c>
      <c r="D25" s="13">
        <v>61</v>
      </c>
      <c r="E25" s="13">
        <v>18.5</v>
      </c>
      <c r="F25" s="13">
        <v>99</v>
      </c>
      <c r="G25" s="16">
        <v>11.4</v>
      </c>
      <c r="H25" s="16">
        <v>49.2</v>
      </c>
      <c r="I25" s="16">
        <v>26.7</v>
      </c>
      <c r="J25" s="13">
        <v>88.8</v>
      </c>
      <c r="K25" s="16">
        <f>+C25+G25-0.1</f>
        <v>30</v>
      </c>
      <c r="L25" s="16">
        <f t="shared" si="0"/>
        <v>110.2</v>
      </c>
      <c r="M25" s="16">
        <f>+E25+I25-0.1</f>
        <v>45.1</v>
      </c>
      <c r="N25" s="13">
        <v>187.8</v>
      </c>
      <c r="O25" s="13"/>
    </row>
    <row r="26" spans="1:15" ht="9" customHeight="1">
      <c r="A26" s="2" t="s">
        <v>29</v>
      </c>
      <c r="B26" s="2" t="s">
        <v>66</v>
      </c>
      <c r="C26" s="13">
        <v>21.3</v>
      </c>
      <c r="D26" s="13">
        <v>86</v>
      </c>
      <c r="E26" s="13">
        <v>29.9</v>
      </c>
      <c r="F26" s="13">
        <v>138.2</v>
      </c>
      <c r="G26" s="16">
        <v>12.9</v>
      </c>
      <c r="H26" s="16">
        <v>64.3</v>
      </c>
      <c r="I26" s="16">
        <v>40.8</v>
      </c>
      <c r="J26" s="13">
        <v>119.5</v>
      </c>
      <c r="K26" s="16">
        <f t="shared" si="2"/>
        <v>34.2</v>
      </c>
      <c r="L26" s="16">
        <f t="shared" si="0"/>
        <v>150.3</v>
      </c>
      <c r="M26" s="16">
        <f>+E26+I26-0.1</f>
        <v>70.6</v>
      </c>
      <c r="N26" s="13">
        <v>257.6</v>
      </c>
      <c r="O26" s="13"/>
    </row>
    <row r="27" spans="1:15" ht="9" customHeight="1">
      <c r="A27" s="2" t="s">
        <v>30</v>
      </c>
      <c r="B27" s="2" t="s">
        <v>67</v>
      </c>
      <c r="C27" s="13">
        <v>51.3</v>
      </c>
      <c r="D27" s="13">
        <v>130.2</v>
      </c>
      <c r="E27" s="13">
        <v>37.9</v>
      </c>
      <c r="F27" s="13">
        <v>220.8</v>
      </c>
      <c r="G27" s="16">
        <v>33.9</v>
      </c>
      <c r="H27" s="16">
        <v>107.2</v>
      </c>
      <c r="I27" s="16">
        <v>53.9</v>
      </c>
      <c r="J27" s="13">
        <v>197.1</v>
      </c>
      <c r="K27" s="16">
        <f t="shared" si="2"/>
        <v>85.19999999999999</v>
      </c>
      <c r="L27" s="16">
        <f t="shared" si="0"/>
        <v>237.39999999999998</v>
      </c>
      <c r="M27" s="16">
        <f>+E27+I27+0.1</f>
        <v>91.89999999999999</v>
      </c>
      <c r="N27" s="13">
        <v>417.9</v>
      </c>
      <c r="O27" s="13"/>
    </row>
    <row r="28" spans="1:15" ht="9" customHeight="1">
      <c r="A28" s="2" t="s">
        <v>31</v>
      </c>
      <c r="B28" s="2" t="s">
        <v>68</v>
      </c>
      <c r="C28" s="13">
        <v>96.6</v>
      </c>
      <c r="D28" s="13">
        <v>283.3</v>
      </c>
      <c r="E28" s="13">
        <v>109</v>
      </c>
      <c r="F28" s="13">
        <v>493.8</v>
      </c>
      <c r="G28" s="16">
        <v>65.8</v>
      </c>
      <c r="H28" s="16">
        <v>231.2</v>
      </c>
      <c r="I28" s="16">
        <v>144.2</v>
      </c>
      <c r="J28" s="13">
        <v>448.1</v>
      </c>
      <c r="K28" s="16">
        <f t="shared" si="2"/>
        <v>162.39999999999998</v>
      </c>
      <c r="L28" s="16">
        <f t="shared" si="0"/>
        <v>514.5</v>
      </c>
      <c r="M28" s="16">
        <f t="shared" si="1"/>
        <v>253.2</v>
      </c>
      <c r="N28" s="13">
        <v>941.9</v>
      </c>
      <c r="O28" s="13"/>
    </row>
    <row r="29" spans="1:15" ht="9" customHeight="1">
      <c r="A29" s="2" t="s">
        <v>32</v>
      </c>
      <c r="B29" s="2" t="s">
        <v>69</v>
      </c>
      <c r="C29" s="13">
        <v>31.5</v>
      </c>
      <c r="D29" s="13">
        <v>225.9</v>
      </c>
      <c r="E29" s="13">
        <v>80.8</v>
      </c>
      <c r="F29" s="13">
        <v>339.2</v>
      </c>
      <c r="G29" s="16">
        <v>27.3</v>
      </c>
      <c r="H29" s="16">
        <v>195.8</v>
      </c>
      <c r="I29" s="16">
        <v>80.1</v>
      </c>
      <c r="J29" s="13">
        <f>+I29+H29+G29+0.1+0.4</f>
        <v>303.7</v>
      </c>
      <c r="K29" s="16">
        <f t="shared" si="2"/>
        <v>58.8</v>
      </c>
      <c r="L29" s="16">
        <f t="shared" si="0"/>
        <v>421.70000000000005</v>
      </c>
      <c r="M29" s="16">
        <f>+E29+I29+0.1</f>
        <v>160.99999999999997</v>
      </c>
      <c r="N29" s="13">
        <v>642.8</v>
      </c>
      <c r="O29" s="13"/>
    </row>
    <row r="30" spans="1:15" ht="9" customHeight="1">
      <c r="A30" s="2" t="s">
        <v>33</v>
      </c>
      <c r="B30" s="2" t="s">
        <v>70</v>
      </c>
      <c r="C30" s="13">
        <v>63.7</v>
      </c>
      <c r="D30" s="13">
        <v>384.6</v>
      </c>
      <c r="E30" s="13">
        <v>160.2</v>
      </c>
      <c r="F30" s="13">
        <v>610.9</v>
      </c>
      <c r="G30" s="16">
        <v>57.9</v>
      </c>
      <c r="H30" s="16">
        <v>316.2</v>
      </c>
      <c r="I30" s="16">
        <v>141.6</v>
      </c>
      <c r="J30" s="13">
        <v>518</v>
      </c>
      <c r="K30" s="16">
        <f t="shared" si="2"/>
        <v>121.6</v>
      </c>
      <c r="L30" s="16">
        <f>+D30+H30-0.1</f>
        <v>700.6999999999999</v>
      </c>
      <c r="M30" s="16">
        <f t="shared" si="1"/>
        <v>301.79999999999995</v>
      </c>
      <c r="N30" s="13">
        <v>1128.9</v>
      </c>
      <c r="O30" s="13"/>
    </row>
    <row r="31" spans="1:15" ht="9" customHeight="1">
      <c r="A31" s="2" t="s">
        <v>34</v>
      </c>
      <c r="B31" s="2" t="s">
        <v>71</v>
      </c>
      <c r="C31" s="13">
        <v>30.2</v>
      </c>
      <c r="D31" s="13">
        <v>193.2</v>
      </c>
      <c r="E31" s="13">
        <v>81.6</v>
      </c>
      <c r="F31" s="13">
        <v>308</v>
      </c>
      <c r="G31" s="16">
        <v>24.3</v>
      </c>
      <c r="H31" s="16">
        <v>171.5</v>
      </c>
      <c r="I31" s="16">
        <v>78.4</v>
      </c>
      <c r="J31" s="13">
        <v>276.8</v>
      </c>
      <c r="K31" s="16">
        <f t="shared" si="2"/>
        <v>54.5</v>
      </c>
      <c r="L31" s="16">
        <f t="shared" si="0"/>
        <v>364.7</v>
      </c>
      <c r="M31" s="16">
        <f>+E31+I31+0.1</f>
        <v>160.1</v>
      </c>
      <c r="N31" s="13">
        <v>584.8</v>
      </c>
      <c r="O31" s="13"/>
    </row>
    <row r="32" spans="1:15" ht="9" customHeight="1">
      <c r="A32" s="2" t="s">
        <v>35</v>
      </c>
      <c r="B32" s="2" t="s">
        <v>72</v>
      </c>
      <c r="C32" s="13">
        <v>19.4</v>
      </c>
      <c r="D32" s="13">
        <v>195.2</v>
      </c>
      <c r="E32" s="13">
        <v>66.5</v>
      </c>
      <c r="F32" s="13">
        <v>283.2</v>
      </c>
      <c r="G32" s="16">
        <v>22.1</v>
      </c>
      <c r="H32" s="16">
        <v>157.5</v>
      </c>
      <c r="I32" s="16">
        <v>62</v>
      </c>
      <c r="J32" s="13">
        <v>242.6</v>
      </c>
      <c r="K32" s="16">
        <f>+C32+G32+0.1</f>
        <v>41.6</v>
      </c>
      <c r="L32" s="16">
        <f t="shared" si="0"/>
        <v>352.7</v>
      </c>
      <c r="M32" s="16">
        <f t="shared" si="1"/>
        <v>128.5</v>
      </c>
      <c r="N32" s="13">
        <v>525.8</v>
      </c>
      <c r="O32" s="13"/>
    </row>
    <row r="33" spans="1:15" ht="9" customHeight="1">
      <c r="A33" s="2" t="s">
        <v>36</v>
      </c>
      <c r="B33" s="2" t="s">
        <v>73</v>
      </c>
      <c r="C33" s="13">
        <v>44.5</v>
      </c>
      <c r="D33" s="13">
        <v>297</v>
      </c>
      <c r="E33" s="13">
        <v>175.8</v>
      </c>
      <c r="F33" s="13">
        <v>519.8</v>
      </c>
      <c r="G33" s="16">
        <v>40.6</v>
      </c>
      <c r="H33" s="16">
        <v>249.1</v>
      </c>
      <c r="I33" s="16">
        <v>179</v>
      </c>
      <c r="J33" s="13">
        <v>470.4</v>
      </c>
      <c r="K33" s="16">
        <f t="shared" si="2"/>
        <v>85.1</v>
      </c>
      <c r="L33" s="16">
        <f t="shared" si="0"/>
        <v>546.1</v>
      </c>
      <c r="M33" s="16">
        <f>+E33+I33+0.1</f>
        <v>354.90000000000003</v>
      </c>
      <c r="N33" s="13">
        <v>990.3</v>
      </c>
      <c r="O33" s="13"/>
    </row>
    <row r="34" spans="1:15" ht="9" customHeight="1">
      <c r="A34" s="2" t="s">
        <v>37</v>
      </c>
      <c r="B34" s="2" t="s">
        <v>74</v>
      </c>
      <c r="C34" s="13">
        <v>64.2</v>
      </c>
      <c r="D34" s="13">
        <v>316.4</v>
      </c>
      <c r="E34" s="13">
        <v>165.4</v>
      </c>
      <c r="F34" s="13">
        <v>547.7</v>
      </c>
      <c r="G34" s="16">
        <v>65.4</v>
      </c>
      <c r="H34" s="16">
        <v>247.8</v>
      </c>
      <c r="I34" s="16">
        <v>179.4</v>
      </c>
      <c r="J34" s="13">
        <v>495.2</v>
      </c>
      <c r="K34" s="16">
        <f t="shared" si="2"/>
        <v>129.60000000000002</v>
      </c>
      <c r="L34" s="16">
        <f t="shared" si="0"/>
        <v>564.2</v>
      </c>
      <c r="M34" s="16">
        <f>+E34+I34-0.8</f>
        <v>344</v>
      </c>
      <c r="N34" s="13">
        <v>1042.9</v>
      </c>
      <c r="O34" s="13"/>
    </row>
    <row r="35" spans="1:15" ht="9" customHeight="1">
      <c r="A35" s="2" t="s">
        <v>38</v>
      </c>
      <c r="B35" s="2" t="s">
        <v>75</v>
      </c>
      <c r="C35" s="13">
        <v>12.2</v>
      </c>
      <c r="D35" s="13">
        <v>97</v>
      </c>
      <c r="E35" s="13">
        <v>40.9</v>
      </c>
      <c r="F35" s="13">
        <v>151.7</v>
      </c>
      <c r="G35" s="16">
        <v>19.2</v>
      </c>
      <c r="H35" s="16">
        <v>69.7</v>
      </c>
      <c r="I35" s="16">
        <v>46.6</v>
      </c>
      <c r="J35" s="13">
        <v>136.4</v>
      </c>
      <c r="K35" s="16">
        <f>+C35+G35+0.1</f>
        <v>31.5</v>
      </c>
      <c r="L35" s="16">
        <f t="shared" si="0"/>
        <v>166.7</v>
      </c>
      <c r="M35" s="16">
        <f t="shared" si="1"/>
        <v>87.5</v>
      </c>
      <c r="N35" s="13">
        <v>288.1</v>
      </c>
      <c r="O35" s="13"/>
    </row>
    <row r="36" spans="1:15" ht="9" customHeight="1">
      <c r="A36" s="4"/>
      <c r="B36" s="4" t="s">
        <v>39</v>
      </c>
      <c r="C36" s="15">
        <f>SUM(C6:C35)</f>
        <v>3834</v>
      </c>
      <c r="D36" s="15">
        <f aca="true" t="shared" si="3" ref="D36:N36">SUM(D6:D35)</f>
        <v>7465.400000000001</v>
      </c>
      <c r="E36" s="15">
        <f t="shared" si="3"/>
        <v>3465.2000000000007</v>
      </c>
      <c r="F36" s="15">
        <f t="shared" si="3"/>
        <v>14800.300000000005</v>
      </c>
      <c r="G36" s="15">
        <f t="shared" si="3"/>
        <v>2489.6000000000004</v>
      </c>
      <c r="H36" s="15">
        <f t="shared" si="3"/>
        <v>6213.299999999999</v>
      </c>
      <c r="I36" s="15">
        <f t="shared" si="3"/>
        <v>3354.7</v>
      </c>
      <c r="J36" s="15">
        <f t="shared" si="3"/>
        <v>12091.700000000003</v>
      </c>
      <c r="K36" s="15">
        <f t="shared" si="3"/>
        <v>6323.8</v>
      </c>
      <c r="L36" s="15">
        <f t="shared" si="3"/>
        <v>13678.800000000005</v>
      </c>
      <c r="M36" s="15">
        <f t="shared" si="3"/>
        <v>6819.300000000001</v>
      </c>
      <c r="N36" s="15">
        <f t="shared" si="3"/>
        <v>26892.199999999997</v>
      </c>
      <c r="O36" s="13"/>
    </row>
    <row r="37" spans="1:15" ht="9" customHeight="1">
      <c r="A37" s="4"/>
      <c r="B37" s="5" t="s">
        <v>40</v>
      </c>
      <c r="C37" s="19" t="s">
        <v>56</v>
      </c>
      <c r="D37" s="19" t="s">
        <v>56</v>
      </c>
      <c r="E37" s="19" t="s">
        <v>56</v>
      </c>
      <c r="F37" s="15">
        <v>102054.5</v>
      </c>
      <c r="G37" s="19" t="s">
        <v>56</v>
      </c>
      <c r="H37" s="19" t="s">
        <v>56</v>
      </c>
      <c r="I37" s="19" t="s">
        <v>56</v>
      </c>
      <c r="J37" s="15">
        <v>81465.7</v>
      </c>
      <c r="K37" s="19" t="s">
        <v>56</v>
      </c>
      <c r="L37" s="19" t="s">
        <v>56</v>
      </c>
      <c r="M37" s="19" t="s">
        <v>56</v>
      </c>
      <c r="N37" s="15">
        <f>+J37+F37</f>
        <v>183520.2</v>
      </c>
      <c r="O37" s="13"/>
    </row>
    <row r="38" spans="1:15" ht="9" customHeight="1">
      <c r="A38" s="6"/>
      <c r="B38" s="6" t="s">
        <v>41</v>
      </c>
      <c r="C38" s="20" t="s">
        <v>56</v>
      </c>
      <c r="D38" s="20" t="s">
        <v>56</v>
      </c>
      <c r="E38" s="20" t="s">
        <v>56</v>
      </c>
      <c r="F38" s="18">
        <v>120640</v>
      </c>
      <c r="G38" s="20" t="s">
        <v>56</v>
      </c>
      <c r="H38" s="20" t="s">
        <v>56</v>
      </c>
      <c r="I38" s="20" t="s">
        <v>56</v>
      </c>
      <c r="J38" s="18">
        <v>97008.3</v>
      </c>
      <c r="K38" s="20" t="s">
        <v>56</v>
      </c>
      <c r="L38" s="20" t="s">
        <v>56</v>
      </c>
      <c r="M38" s="20" t="s">
        <v>56</v>
      </c>
      <c r="N38" s="18">
        <f>+J38+F38</f>
        <v>217648.3</v>
      </c>
      <c r="O38" s="13"/>
    </row>
    <row r="39" spans="1:2" ht="9" customHeight="1">
      <c r="A39" s="7"/>
      <c r="B39" s="7"/>
    </row>
    <row r="40" spans="1:2" ht="9.75" customHeight="1">
      <c r="A40" s="8" t="s">
        <v>42</v>
      </c>
      <c r="B40" s="7"/>
    </row>
    <row r="41" spans="1:2" ht="9" customHeight="1">
      <c r="A41" s="17" t="s">
        <v>76</v>
      </c>
      <c r="B41" s="17" t="s">
        <v>54</v>
      </c>
    </row>
  </sheetData>
  <mergeCells count="5">
    <mergeCell ref="K3:N3"/>
    <mergeCell ref="B3:B4"/>
    <mergeCell ref="A3:A4"/>
    <mergeCell ref="C3:F3"/>
    <mergeCell ref="G3:J3"/>
  </mergeCells>
  <printOptions/>
  <pageMargins left="0.23" right="0.27" top="1" bottom="1" header="0.51" footer="0.5"/>
  <pageSetup fitToHeight="1" fitToWidth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2005-12-27T10:45:33Z</cp:lastPrinted>
  <dcterms:created xsi:type="dcterms:W3CDTF">1996-11-05T10:16:36Z</dcterms:created>
  <dcterms:modified xsi:type="dcterms:W3CDTF">2007-10-22T07:23:18Z</dcterms:modified>
  <cp:category/>
  <cp:version/>
  <cp:contentType/>
  <cp:contentStatus/>
</cp:coreProperties>
</file>